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sektorlere gore" sheetId="1" r:id="rId1"/>
    <sheet name="müşterek" sheetId="2" r:id="rId2"/>
    <sheet name="kuruluşlara gore " sheetId="3" r:id="rId3"/>
    <sheet name="İlçelere gore " sheetId="4" r:id="rId4"/>
    <sheet name="GLOBAL DAĞILIMLAR" sheetId="5" r:id="rId5"/>
  </sheets>
  <definedNames>
    <definedName name="_xlnm.Print_Titles" localSheetId="1">'müşterek'!$5:$6</definedName>
  </definedNames>
  <calcPr fullCalcOnLoad="1"/>
</workbook>
</file>

<file path=xl/sharedStrings.xml><?xml version="1.0" encoding="utf-8"?>
<sst xmlns="http://schemas.openxmlformats.org/spreadsheetml/2006/main" count="2562" uniqueCount="423">
  <si>
    <t>YILI</t>
  </si>
  <si>
    <t xml:space="preserve">SEKTÖRÜ </t>
  </si>
  <si>
    <t>YATIRIMCI KURULUŞ</t>
  </si>
  <si>
    <t>: DSİ GENEL MÜDÜRLÜĞÜ</t>
  </si>
  <si>
    <t>Proje No</t>
  </si>
  <si>
    <t>Proje Adı</t>
  </si>
  <si>
    <t>Yer (il ve ilçesi)</t>
  </si>
  <si>
    <t>Karakteristik</t>
  </si>
  <si>
    <t>İşin baş.-bit. Tarihi</t>
  </si>
  <si>
    <t>Toplam</t>
  </si>
  <si>
    <t>-</t>
  </si>
  <si>
    <t>1992A010070</t>
  </si>
  <si>
    <t>TOPLAM</t>
  </si>
  <si>
    <t>Mersin</t>
  </si>
  <si>
    <t>1985E040270</t>
  </si>
  <si>
    <t>1973E040980</t>
  </si>
  <si>
    <t>1997E040130</t>
  </si>
  <si>
    <t>: MERSİN ÜNİVERSİTESİ</t>
  </si>
  <si>
    <t>1993H031900</t>
  </si>
  <si>
    <t>1994H032060</t>
  </si>
  <si>
    <t>: EĞİTİM-BEDEN EĞİTİMİ VE SPOR</t>
  </si>
  <si>
    <t>: SAĞLIK</t>
  </si>
  <si>
    <t>MÜŞTEREK PROJELER</t>
  </si>
  <si>
    <t>İLÇESİ</t>
  </si>
  <si>
    <t>MERSİN İLİ</t>
  </si>
  <si>
    <t xml:space="preserve">YATIRIMLARININ </t>
  </si>
  <si>
    <t>İLÇELERE GÖRE</t>
  </si>
  <si>
    <t xml:space="preserve">                        </t>
  </si>
  <si>
    <t xml:space="preserve">İlçesi </t>
  </si>
  <si>
    <t>Proje Sayısı</t>
  </si>
  <si>
    <t>Proje Toplamı</t>
  </si>
  <si>
    <t>Silifke</t>
  </si>
  <si>
    <t xml:space="preserve">MERSİN İLİ YATIRIMLARININ </t>
  </si>
  <si>
    <t>DAĞILIMI</t>
  </si>
  <si>
    <t xml:space="preserve"> </t>
  </si>
  <si>
    <t xml:space="preserve">Kuruluşu </t>
  </si>
  <si>
    <t>DSİ Genel Müdürlüğü</t>
  </si>
  <si>
    <t>Mersin Üniversitesi</t>
  </si>
  <si>
    <t>MERSİN İLİ YATIRIMLARININ</t>
  </si>
  <si>
    <t>SEKTÖRLERE GÖRE</t>
  </si>
  <si>
    <t>Sektörü</t>
  </si>
  <si>
    <t>Ulaştırma</t>
  </si>
  <si>
    <t>Eğitim</t>
  </si>
  <si>
    <t>Sağlık</t>
  </si>
  <si>
    <t>DKH</t>
  </si>
  <si>
    <t>Erdemli-Silifke-Taşucu-13. Bl. Hd.</t>
  </si>
  <si>
    <t>: SAĞLIK BAKANLIĞI</t>
  </si>
  <si>
    <t xml:space="preserve">: MERSİN ÜNİVERSİTESİ </t>
  </si>
  <si>
    <t>Sağlık Bakanlığı</t>
  </si>
  <si>
    <t>Sulama : 3455 ha.</t>
  </si>
  <si>
    <t>: DKH-SOSYAL-TEKNOLOJİK ARAŞTIRMA</t>
  </si>
  <si>
    <t>Erdemli</t>
  </si>
  <si>
    <t>Müşterek ilçeler</t>
  </si>
  <si>
    <t>(Bin TL)</t>
  </si>
  <si>
    <t>2009A010110</t>
  </si>
  <si>
    <t>Etüd-Proje</t>
  </si>
  <si>
    <t>Etüt-Proje</t>
  </si>
  <si>
    <t>2009K050100</t>
  </si>
  <si>
    <t>: DKH-SOSYAL-İÇMESUYU</t>
  </si>
  <si>
    <t>(Bin  TL)</t>
  </si>
  <si>
    <t>Depolama:282 hm³ Sulama:18.600 ha</t>
  </si>
  <si>
    <t>Çeşitli Ünitelerin Etüd Projesi</t>
  </si>
  <si>
    <t>Tarsus</t>
  </si>
  <si>
    <t>: ENERJİ</t>
  </si>
  <si>
    <t xml:space="preserve">Açık ve Kapalı Spor Tesisleri </t>
  </si>
  <si>
    <t>Enerji</t>
  </si>
  <si>
    <t>2011A010140</t>
  </si>
  <si>
    <t>Depolama:50 hm³ Sulama:6.500 ha</t>
  </si>
  <si>
    <t>2010E010070</t>
  </si>
  <si>
    <t>Kampüs Altyapısı</t>
  </si>
  <si>
    <t>2012E010060</t>
  </si>
  <si>
    <t>İnşaat</t>
  </si>
  <si>
    <t>2011E040620</t>
  </si>
  <si>
    <t>Silifke-Mut- 3. Bl. Hd.</t>
  </si>
  <si>
    <t>Muhtelif İşler</t>
  </si>
  <si>
    <t>Anamur</t>
  </si>
  <si>
    <t>2011K060110</t>
  </si>
  <si>
    <t>2012K070010</t>
  </si>
  <si>
    <t>Deniz Ekosistem ve İklim Araşt. Mer.</t>
  </si>
  <si>
    <t xml:space="preserve">Mersin </t>
  </si>
  <si>
    <t>MESKİ Genel Müdürlüğü</t>
  </si>
  <si>
    <t>: MESKİ GENEL MÜDÜRLÜĞÜ</t>
  </si>
  <si>
    <t>2012K120880</t>
  </si>
  <si>
    <t>: TURİZM</t>
  </si>
  <si>
    <t xml:space="preserve">: ULAŞTIRMA, DENİZCİLİK VE HABERLEŞME BAKANLIĞI </t>
  </si>
  <si>
    <t>2013F000160</t>
  </si>
  <si>
    <t>Aydıncık Yat Limanı</t>
  </si>
  <si>
    <t>: ADALET BAKANLIĞI</t>
  </si>
  <si>
    <t>Turizm</t>
  </si>
  <si>
    <t>Ulaştırma, Denizcilik ve Haberleşme Bakanlığı</t>
  </si>
  <si>
    <t>Ortadoğu Teknik Üniversitesi</t>
  </si>
  <si>
    <t>Aydıncık</t>
  </si>
  <si>
    <t>Gülnar</t>
  </si>
  <si>
    <t>YATIRIMLARI</t>
  </si>
  <si>
    <t>MÜŞTEREK İLLER PROJELERİ</t>
  </si>
  <si>
    <t>Müşterek İller Projeleri</t>
  </si>
  <si>
    <t>2014D030100</t>
  </si>
  <si>
    <t>2014D030110</t>
  </si>
  <si>
    <t>2014D030120</t>
  </si>
  <si>
    <t>: EĞİTİM-KÜLTÜR</t>
  </si>
  <si>
    <t>2014H040110</t>
  </si>
  <si>
    <t>Döner Sermaye</t>
  </si>
  <si>
    <t>: DKH-SOSYAL-KANALİZASYON</t>
  </si>
  <si>
    <t>: DKH-SOSYAL-KIRSAL ALAN PLANLAMASI</t>
  </si>
  <si>
    <t>Diğer</t>
  </si>
  <si>
    <t>: TARIM-SULAMA</t>
  </si>
  <si>
    <t>Proje Tutarı</t>
  </si>
  <si>
    <t>: EĞİTİM-YÜKSEK ÖĞRETİM</t>
  </si>
  <si>
    <t>Tarım-Sulama</t>
  </si>
  <si>
    <t>Adalet Bakanlığı</t>
  </si>
  <si>
    <t>: ORTADOĞU TEKNİK ÜNİ.</t>
  </si>
  <si>
    <t>2015A010180</t>
  </si>
  <si>
    <t>Sulama : 8330 ha</t>
  </si>
  <si>
    <t>2012-2018</t>
  </si>
  <si>
    <t>Yayın Alımı</t>
  </si>
  <si>
    <t>Akdeniz Kültür Merkezi</t>
  </si>
  <si>
    <t>Yer                   (il ve ilçesi)</t>
  </si>
  <si>
    <t>Akkuyu NGS-Seydişehir EİH (TTFO) (KOP)</t>
  </si>
  <si>
    <t>380 kV, 3B 1272 MCM, (266,5 km.)</t>
  </si>
  <si>
    <t>Akkuyu NGS-Konya 4 EİH (TTFO) (KOP)</t>
  </si>
  <si>
    <t>Akkuyu NGS-Mersin EİH (TTFO)</t>
  </si>
  <si>
    <t>380 kV, 3B 1272 MCM (143 km.)</t>
  </si>
  <si>
    <t>: ULAŞTIRMA, DENİZCİLİK VE HABERLEŞME BAKANLIĞI</t>
  </si>
  <si>
    <t>2016E020080</t>
  </si>
  <si>
    <t>Anamur İskelesi</t>
  </si>
  <si>
    <t xml:space="preserve">Bölünmüş Yol (43 km) </t>
  </si>
  <si>
    <t>Bölünmüş Yol (234 km)</t>
  </si>
  <si>
    <t>Bölünmüş Yol (63 km)</t>
  </si>
  <si>
    <t>Bölünmüş Yol (112 Km)</t>
  </si>
  <si>
    <t>Doğalgaz Dönüşümü, Elektrik Hattı, Kampüs İçi Yol, Kanalizasyon Hattı, Peyzaj, Su İsale Hattı, Telefon Hattı</t>
  </si>
  <si>
    <t>Basılı Yayın Alımı, Elektronik Yayın Alımı</t>
  </si>
  <si>
    <t xml:space="preserve">Makina Teçhizat </t>
  </si>
  <si>
    <t xml:space="preserve">Makine-Teçhizat </t>
  </si>
  <si>
    <t>Hastane İnşaat (24.102 m²), (150 yatak)</t>
  </si>
  <si>
    <t>Ağız ve Diş Sağlığı Merkezi (50 ünit), Hastane İnşaatı (35.000 m²), (150 yatak)</t>
  </si>
  <si>
    <t>Mersin-Tarsus Projesi (Pamukluk)</t>
  </si>
  <si>
    <t>Atıksu Arıtma Tesisi (55.000 m³/gün)</t>
  </si>
  <si>
    <t>: DKH-SOSYAL-ÇEVRE-KOBİ VE GİRİŞİMCİLİK</t>
  </si>
  <si>
    <t>: ORMAN VE SU İŞLERİ BAKANLIĞI</t>
  </si>
  <si>
    <t>Uygulama Projesi</t>
  </si>
  <si>
    <t>2016-2020</t>
  </si>
  <si>
    <t xml:space="preserve">İnşaat (2.100 m²) </t>
  </si>
  <si>
    <t xml:space="preserve">Makine-Teçhizat, Teknolojik Araştırma </t>
  </si>
  <si>
    <t>: DKH-ADALET HİZMETLERİ</t>
  </si>
  <si>
    <t>Proje Desteği</t>
  </si>
  <si>
    <t>Orman ve Su İşleri Bakanlığı</t>
  </si>
  <si>
    <t>Çamlıyayla</t>
  </si>
  <si>
    <t>KURULUŞLAR İTİBARİYLE</t>
  </si>
  <si>
    <t>1991I000030</t>
  </si>
  <si>
    <t>Hastane İnşaat (95.946 m²), (600 yatak)</t>
  </si>
  <si>
    <t>2015-2018</t>
  </si>
  <si>
    <t>2016K020090</t>
  </si>
  <si>
    <t>Danışmanlık, Etüt-Proje, Makine-Teçhizat</t>
  </si>
  <si>
    <t>2013A010120</t>
  </si>
  <si>
    <t>Aksıfat</t>
  </si>
  <si>
    <t xml:space="preserve">Aşağı Göksu 2. Merhale </t>
  </si>
  <si>
    <t>Depolama: 60 hm³</t>
  </si>
  <si>
    <t>Tarsus (Pamukluk)</t>
  </si>
  <si>
    <t>Sorgun Barajı ve Sulaması</t>
  </si>
  <si>
    <t>2015-2020</t>
  </si>
  <si>
    <t>2016A010100</t>
  </si>
  <si>
    <t>Mezitli Erçel</t>
  </si>
  <si>
    <t>Depolama:37,41 hm³, Sulama: 3.131 ha</t>
  </si>
  <si>
    <t>2016-2022</t>
  </si>
  <si>
    <t>2017A040030</t>
  </si>
  <si>
    <t>2014-2021</t>
  </si>
  <si>
    <t>Danışmanlık, Elektrifikasyon (581 km)</t>
  </si>
  <si>
    <t>Demiryolu İyileştirme (454,7 km),      Elektrifikasyon (1.102),      Etüt-Proje, Hat ilavesi (446 km), Kontrollük, Konvansiyonel Demiryolu (27 km), Müşavirlik, Sinyalizasyon (1.236 km), Tek Hat Demiryolu (29 km), Yüksek Standartlı Demiryolu (50 km)</t>
  </si>
  <si>
    <t>Adana-Mersin 3. ve 4. Hat Yapımı (EST)</t>
  </si>
  <si>
    <t>Demiryolu İyileştirme (134 km), Elektrifikasyon (134 km), Etüt-Proje, Hat İlavesi (134 km), Kontrollük, Müşavirlik, Sinyalizasyon (268 km)</t>
  </si>
  <si>
    <t>2012-2019</t>
  </si>
  <si>
    <t>Karaman-Ulukışla-Yenice Yeni Demiryolu ve 2. Hat Yapımı (ESTA) (KOP)</t>
  </si>
  <si>
    <t>Demiryolu İyileştirme (80 km), Elektrifikasyon (488 km), Hat İlavesi (408 km), Sinyalizasyon (488 km)</t>
  </si>
  <si>
    <t>İskele (200+150 m)</t>
  </si>
  <si>
    <t>2016-2019</t>
  </si>
  <si>
    <t>Silifke Bölge Trafik Denetleme İstasyon Amirliği</t>
  </si>
  <si>
    <t>2017-2018</t>
  </si>
  <si>
    <t>Erdemli Çeşmeli Bölge Trafik Denetleme Şube Müdürlüğü</t>
  </si>
  <si>
    <t>2006E040280</t>
  </si>
  <si>
    <t>Hizmet Binası (1.176 m²)</t>
  </si>
  <si>
    <t>2017-2019</t>
  </si>
  <si>
    <t>Mut Bölge Trafik Denetleme İstasyon Amirliği</t>
  </si>
  <si>
    <t>1993E040860</t>
  </si>
  <si>
    <t>1993-2020</t>
  </si>
  <si>
    <t>1997-2020</t>
  </si>
  <si>
    <t xml:space="preserve">: KÜLTÜR VE TURİZM BAKANLIĞI </t>
  </si>
  <si>
    <t>2017F000100</t>
  </si>
  <si>
    <t>Hizmet Binası Yapımı</t>
  </si>
  <si>
    <t>Hizmet Binası (4.660 m²)</t>
  </si>
  <si>
    <t>2014-2018</t>
  </si>
  <si>
    <t>Büyük Onarım</t>
  </si>
  <si>
    <t>: KÜLTÜR VE TURİZM BAKANLIĞI</t>
  </si>
  <si>
    <t>1993H040010</t>
  </si>
  <si>
    <t>2016I000361</t>
  </si>
  <si>
    <t>Onkoloji Hastanesi</t>
  </si>
  <si>
    <t>Büyük Onarım, Makine-Teçhizat</t>
  </si>
  <si>
    <t>2012-2017</t>
  </si>
  <si>
    <t>: MERSİN MESKİ GN.MD.</t>
  </si>
  <si>
    <t>2011-2018</t>
  </si>
  <si>
    <t>2013K070010</t>
  </si>
  <si>
    <t>2013-2019</t>
  </si>
  <si>
    <t>2016K100030</t>
  </si>
  <si>
    <t>: EMNİYET GN. MD.</t>
  </si>
  <si>
    <t>: EMNİYET GENEL MÜDÜRLÜĞÜ</t>
  </si>
  <si>
    <t>: ORTADOĞU TEKNİK ÜNİVERSİTESİ</t>
  </si>
  <si>
    <t>Emniyet Genel Müdürlüğü</t>
  </si>
  <si>
    <t>Kültür ve Turizm Bakanlığı</t>
  </si>
  <si>
    <t>Mut</t>
  </si>
  <si>
    <t>: 2018</t>
  </si>
  <si>
    <t>2017 Sonuna  Kadar Tahmini Kümülatif Harcama</t>
  </si>
  <si>
    <t>2018 Yatırımı</t>
  </si>
  <si>
    <t>1992-2021</t>
  </si>
  <si>
    <t>Dış Kredi</t>
  </si>
  <si>
    <t>2009-2021</t>
  </si>
  <si>
    <t>2011-2021</t>
  </si>
  <si>
    <r>
      <t xml:space="preserve">Konya, </t>
    </r>
    <r>
      <rPr>
        <b/>
        <sz val="7"/>
        <color indexed="10"/>
        <rFont val="Times New Roman"/>
        <family val="1"/>
      </rPr>
      <t>Mersin</t>
    </r>
  </si>
  <si>
    <r>
      <t xml:space="preserve">Osmaniye, Karaman, Tekirdağ,
Sakarya, Niğde, Manisa, Konya,
İzmir, </t>
    </r>
    <r>
      <rPr>
        <b/>
        <sz val="7"/>
        <color indexed="10"/>
        <rFont val="Times New Roman"/>
        <family val="1"/>
      </rPr>
      <t>Mersin,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Adana</t>
    </r>
  </si>
  <si>
    <t>2017A020190</t>
  </si>
  <si>
    <r>
      <t xml:space="preserve">Kırsal Dezavantajlı Alanlar Kalkınma Projesi </t>
    </r>
    <r>
      <rPr>
        <b/>
        <sz val="7"/>
        <color indexed="10"/>
        <rFont val="Times New Roman"/>
        <family val="1"/>
      </rPr>
      <t>[1]</t>
    </r>
  </si>
  <si>
    <r>
      <t>Adana, Bartın, Kastamonu,</t>
    </r>
    <r>
      <rPr>
        <b/>
        <sz val="7"/>
        <color indexed="10"/>
        <rFont val="Times New Roman"/>
        <family val="1"/>
      </rPr>
      <t xml:space="preserve"> Mersin</t>
    </r>
    <r>
      <rPr>
        <sz val="7"/>
        <rFont val="Times New Roman"/>
        <family val="1"/>
      </rPr>
      <t>, Osmaniye, Sinop</t>
    </r>
  </si>
  <si>
    <t>Bakım Onarım, Etüt-Proje, Makine-Teçhizat, Müşavirlik/Kontrollük</t>
  </si>
  <si>
    <t>2017-2014</t>
  </si>
  <si>
    <t>Balıkçı Barınakları Bakım Onarımı (DOKAP)</t>
  </si>
  <si>
    <r>
      <t>Balıkesir, Bursa, Çanakkale, İstanbul, Kocaeli,</t>
    </r>
    <r>
      <rPr>
        <b/>
        <sz val="7"/>
        <color indexed="10"/>
        <rFont val="Times New Roman"/>
        <family val="1"/>
      </rPr>
      <t xml:space="preserve"> Mersin</t>
    </r>
    <r>
      <rPr>
        <sz val="7"/>
        <rFont val="Times New Roman"/>
        <family val="1"/>
      </rPr>
      <t>, Sinop, Trabzon</t>
    </r>
  </si>
  <si>
    <t>İnşaat Bakım Onarımı (11 adet)</t>
  </si>
  <si>
    <t>2017-2021</t>
  </si>
  <si>
    <t>2018B000144</t>
  </si>
  <si>
    <t>Sondaj Öncesi Aramalar (DAP, DOKAP, GAP)</t>
  </si>
  <si>
    <r>
      <t xml:space="preserve">Adana, Adıyaman, Ankara, Antalya, Batman, Diyarbakır, Hakkari, İstanbul, Kırklareli,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Ordu, Sakarya, Samsun, Siirt, Şırnak, Tekirdağ, Zonguldak</t>
    </r>
  </si>
  <si>
    <t>Akaryakıt ve Yağ, Alet ve Cihazlar, Jeofizik Tütü (1293000 ha), (780 km), Jeolojik Etüt (30 adam/ay)</t>
  </si>
  <si>
    <t>2018-2018</t>
  </si>
  <si>
    <t>2012D000010</t>
  </si>
  <si>
    <r>
      <t>Nükleer Tesislerin Lisanslanması</t>
    </r>
    <r>
      <rPr>
        <b/>
        <sz val="7"/>
        <color indexed="10"/>
        <rFont val="Times New Roman"/>
        <family val="1"/>
      </rPr>
      <t xml:space="preserve"> [2]</t>
    </r>
  </si>
  <si>
    <t>[2] Bu proje önceki yıllarda Yatırım Programında 2012K120280 proje numarası almıştır.</t>
  </si>
  <si>
    <t>[1] IFAD Hibesi olup toplama dahil değildir.</t>
  </si>
  <si>
    <r>
      <t xml:space="preserve">Ankara, İstanbul,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Sinop</t>
    </r>
  </si>
  <si>
    <t>Alet ve Cihazlar, Müşavirlik, Özel Geliştirilmiş Yazılım</t>
  </si>
  <si>
    <t>2012-2022</t>
  </si>
  <si>
    <t>2014-2022</t>
  </si>
  <si>
    <t>380 kV, 2x3B 1272 MCM (2 km), 380 kV 3B 1272 MCM (218 km)</t>
  </si>
  <si>
    <t>: TEİAŞ GENEL MÜDÜRLÜĞÜ</t>
  </si>
  <si>
    <t>2018D000480</t>
  </si>
  <si>
    <t>Akkuyu 380TM</t>
  </si>
  <si>
    <t>154 kV Tarfo Fideri (1 adet), 154/33 kV100 MVA (2 adet), 380/154 kV 250 MVA (2 adet)</t>
  </si>
  <si>
    <t>2018-2020</t>
  </si>
  <si>
    <r>
      <t xml:space="preserve">Adana, Kayseri, </t>
    </r>
    <r>
      <rPr>
        <b/>
        <sz val="7"/>
        <color indexed="10"/>
        <rFont val="Times New Roman"/>
        <family val="1"/>
      </rPr>
      <t>Mersin</t>
    </r>
    <r>
      <rPr>
        <sz val="7"/>
        <color indexed="10"/>
        <rFont val="Times New Roman"/>
        <family val="1"/>
      </rPr>
      <t>,</t>
    </r>
    <r>
      <rPr>
        <sz val="7"/>
        <rFont val="Times New Roman"/>
        <family val="1"/>
      </rPr>
      <t xml:space="preserve"> Niğde</t>
    </r>
  </si>
  <si>
    <t>Kayseri-Boğazköprü-Ulukışla-Yenice, Mersin-Yenice-Adana-Toprakkale (E) (KOP)</t>
  </si>
  <si>
    <t xml:space="preserve">Yeni Demiryolu ve İkinci Hat Yapımları, Altyapı Rehabilitasyonu (A), Elektrifikasyon (E), Sinyalizayon (S) ve Telekomünikasyon (T) Tesisleri Yapımı                                                                                                                                                                                                    </t>
  </si>
  <si>
    <r>
      <rPr>
        <b/>
        <sz val="7"/>
        <rFont val="Times New Roman"/>
        <family val="1"/>
      </rPr>
      <t>Adana</t>
    </r>
    <r>
      <rPr>
        <b/>
        <sz val="7"/>
        <color indexed="10"/>
        <rFont val="Times New Roman"/>
        <family val="1"/>
      </rPr>
      <t>, Mersin</t>
    </r>
  </si>
  <si>
    <r>
      <t>Mersin,</t>
    </r>
    <r>
      <rPr>
        <b/>
        <sz val="7"/>
        <rFont val="Times New Roman"/>
        <family val="1"/>
      </rPr>
      <t xml:space="preserve"> Niğde, Karaman</t>
    </r>
  </si>
  <si>
    <t>2015E020030</t>
  </si>
  <si>
    <t>Yüzer Seyir Yardımcılarının Modernizasyonu (DOKAP)</t>
  </si>
  <si>
    <r>
      <t xml:space="preserve">Antalya, Balıkesir, Çanakkale, Giresun, Hatay, İstanbul, İzmir, Kırklareli, Kocaeli,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Rize, Sinop, Trabzon, Yalova</t>
    </r>
  </si>
  <si>
    <t>Makine-Teçhizat</t>
  </si>
  <si>
    <t>2015E020050</t>
  </si>
  <si>
    <t>Yeni İnşaat, Kılavuzluk, Fener ve Tahlisiye İstasyonları Modernizasyonu (DOKAP)</t>
  </si>
  <si>
    <r>
      <t xml:space="preserve">Antalya, Çanakkale, İstanbul, İzmir, Kastamonu,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Samsun, Tekirdağ</t>
    </r>
  </si>
  <si>
    <t>Bakım Onarım, Etüt-Proje, Müşavirlik, Hizmet Binası, İnşaat, İnşaat Bakım Onarımı, Makine-Teçhizat</t>
  </si>
  <si>
    <t>2018E020080</t>
  </si>
  <si>
    <r>
      <t xml:space="preserve">Çanakkale, İstanbul, İzmir, Kocaeli,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Tekirdağ</t>
    </r>
  </si>
  <si>
    <t>2018E020120</t>
  </si>
  <si>
    <r>
      <t xml:space="preserve">Çanakkale, İstanbul,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Tekirdağ</t>
    </r>
  </si>
  <si>
    <t>Alet ve Cihazlar, Donanım, İskele Bakım Onarımı</t>
  </si>
  <si>
    <t>: ULAŞTIRMA-HABERLEŞME-DENİZYOLU ULAŞTIRMASI</t>
  </si>
  <si>
    <t>2015E030160</t>
  </si>
  <si>
    <t>Çukurova Havalimanı</t>
  </si>
  <si>
    <r>
      <t xml:space="preserve">Adana, </t>
    </r>
    <r>
      <rPr>
        <b/>
        <sz val="7"/>
        <color indexed="10"/>
        <rFont val="Times New Roman"/>
        <family val="1"/>
      </rPr>
      <t>Mersin</t>
    </r>
  </si>
  <si>
    <t>Apron (200000 m²), Pist Yapımı (3600 m), Üstyapı (229923 m²)</t>
  </si>
  <si>
    <t>2015-2021</t>
  </si>
  <si>
    <t>: ULAŞTIRMA-HABERLEŞME-KARAYOLU ULAŞTIRMASI</t>
  </si>
  <si>
    <t>Trafik Kontrol İstasyonları Yapımı</t>
  </si>
  <si>
    <t>Hizmet Binası (682 m²)</t>
  </si>
  <si>
    <t>Hizmet Binası (1.010 m²)</t>
  </si>
  <si>
    <t>: KARAYOLLARI GENEL MÜDÜRLÜĞÜ</t>
  </si>
  <si>
    <t>1994-2021</t>
  </si>
  <si>
    <t>1985-2021</t>
  </si>
  <si>
    <r>
      <t xml:space="preserve">Bölünmüş Yollar </t>
    </r>
    <r>
      <rPr>
        <b/>
        <sz val="7"/>
        <color indexed="10"/>
        <rFont val="Times New Roman"/>
        <family val="1"/>
      </rPr>
      <t>(Konya-Karaman-5 l. Hd. Devlet Yolu (Sertavul Tüneli ve Bağlantı Yolu Dahil) (KOP)</t>
    </r>
  </si>
  <si>
    <r>
      <t xml:space="preserve">Karaman, Konya, </t>
    </r>
    <r>
      <rPr>
        <b/>
        <sz val="7"/>
        <color indexed="10"/>
        <rFont val="Times New Roman"/>
        <family val="1"/>
      </rPr>
      <t>Mersin</t>
    </r>
  </si>
  <si>
    <t>BY BSK (135,50 km), Çift Tüp Karayolu Tüneli (3290 m)</t>
  </si>
  <si>
    <t>2003-2021</t>
  </si>
  <si>
    <r>
      <t>BSK Kaplamalı Yolların Yenilenmesi</t>
    </r>
    <r>
      <rPr>
        <sz val="7"/>
        <color indexed="10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>(Mersin-Adana)</t>
    </r>
  </si>
  <si>
    <r>
      <t xml:space="preserve">Adana,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 xml:space="preserve"> </t>
    </r>
  </si>
  <si>
    <t>2016E040370</t>
  </si>
  <si>
    <t>Çukurova Bölgesel Havalimanı Bağlantı Yolu</t>
  </si>
  <si>
    <t>BY BSK (16 km)</t>
  </si>
  <si>
    <t>2016-2021</t>
  </si>
  <si>
    <t>2018E040590</t>
  </si>
  <si>
    <t>(Mersin-Tarsus O.Y.) Ayr.-Mersin OSB-D400 Ayr.</t>
  </si>
  <si>
    <t>BY BSK (11,10 km)</t>
  </si>
  <si>
    <t>2018-2021</t>
  </si>
  <si>
    <t>2017-2020</t>
  </si>
  <si>
    <t>Mendirek (960 m.), Rıhtım (348 m.), Yat Limanı (1 adet)</t>
  </si>
  <si>
    <t>2013-2021</t>
  </si>
  <si>
    <t>2006H032940</t>
  </si>
  <si>
    <t>Spor Kompleksi (2690 m²)</t>
  </si>
  <si>
    <t>2018H030070</t>
  </si>
  <si>
    <t>Fen Edebiyat Fakültesi Ek Bina</t>
  </si>
  <si>
    <t>Eğitim (16000 m²)</t>
  </si>
  <si>
    <t xml:space="preserve">Diş Hekimliği Fakültesi </t>
  </si>
  <si>
    <t>Eğitim (24000 m²)</t>
  </si>
  <si>
    <t>Aydıncık Meslek Yüksekokulu</t>
  </si>
  <si>
    <t>Eğitim (6000 m²)</t>
  </si>
  <si>
    <t>Erdemli Meslek Yüksekokulu</t>
  </si>
  <si>
    <t>Eğitim (4000 m²)</t>
  </si>
  <si>
    <t>Merkezi Derslik</t>
  </si>
  <si>
    <t>Eğitim (11000 m²)</t>
  </si>
  <si>
    <t>Sağlık Yüksekokulu</t>
  </si>
  <si>
    <t>Eğitim Fakültesi</t>
  </si>
  <si>
    <t>Eğitim (13250 m²)</t>
  </si>
  <si>
    <t>2018H030180</t>
  </si>
  <si>
    <t>2018H031390</t>
  </si>
  <si>
    <t>Bakım Onarım, Bilgi ve İletişim Teknolojileri, Makine-Teçhiat</t>
  </si>
  <si>
    <t>1976H040130</t>
  </si>
  <si>
    <t>[1] Proje kapsamında devam eden işlerden sözleşmesi imzalanmamış olanların ve projeye yeni dahil edilen işlerin etüt projesi Kalkınma Bakanlığınca onaylanmadan harcama yapılamaz.</t>
  </si>
  <si>
    <t>Kültür Merkezi (5500 m²)</t>
  </si>
  <si>
    <t>1993-2018</t>
  </si>
  <si>
    <t xml:space="preserve">Çevre Düzenlemesi, Restorasyon, Teşhir-Tanzim </t>
  </si>
  <si>
    <t>Kültür Merkezi (24.500 m²)</t>
  </si>
  <si>
    <t>2018H050930</t>
  </si>
  <si>
    <t>Açık Tenis Kortu (1 adet), Mini Futbol Sahası (1 adet), Voleybol Sahası (1 adet)</t>
  </si>
  <si>
    <t>Hastane İnşaatı (13.500 m²), (136 yatak), Makine-Teçhizat</t>
  </si>
  <si>
    <t>Hastane İnşaatı (13.500 m²), (136 yatak)</t>
  </si>
  <si>
    <t>2018I000040</t>
  </si>
  <si>
    <t>Devlet Hastanesi (201-1000 Yataklı) (48+8 Ad.)</t>
  </si>
  <si>
    <t>Tarsus Devlet Hastanesi</t>
  </si>
  <si>
    <t>Anamur Devlet Hastanesi</t>
  </si>
  <si>
    <t>Mezitli Devlet Hastanesi ve Ağız ve Diş Sağlığı Merkezi</t>
  </si>
  <si>
    <t>2014K010180</t>
  </si>
  <si>
    <t>Muhtelif İşletme Tesisi Yapımı (D.S.) (DAP, DOKAP)</t>
  </si>
  <si>
    <r>
      <t xml:space="preserve">Ağrı, Ankara, Antalya, Bursa, Kocaeli, Malatya,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Samsun Van</t>
    </r>
  </si>
  <si>
    <t>Etüt-Proje, Gümrük Tesisi (5 adet), (29590 m²) Kesin Hesap, Saha Betonu (50.100 m²)</t>
  </si>
  <si>
    <t>2014-2020</t>
  </si>
  <si>
    <t>İKAS Sistemi Kurulumu Projesi (DAP, GAP)</t>
  </si>
  <si>
    <t>2018K150510</t>
  </si>
  <si>
    <t>Kesin Hesap Farkı (GAP)</t>
  </si>
  <si>
    <r>
      <t xml:space="preserve">Adana, Ağrı, Ankara, Bursa, Diyarbakır, Edirne, Eskişehir, Iğdır, Kars, Kocaeli, 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Sakarya</t>
    </r>
  </si>
  <si>
    <t>Kesin Hesap</t>
  </si>
  <si>
    <t>: ADALET BAKANLIĞI-CEZA İNFAZ K. İLE T. İŞY K. BŞK.</t>
  </si>
  <si>
    <r>
      <t xml:space="preserve">Mersin Bölge İdare Mahkemesi Binası Onarımı </t>
    </r>
    <r>
      <rPr>
        <b/>
        <sz val="7"/>
        <color indexed="10"/>
        <rFont val="Times New Roman"/>
        <family val="1"/>
      </rPr>
      <t>[2]</t>
    </r>
  </si>
  <si>
    <t>[2] Bu proje 2017 Yılı Yatırım Programında 2017K150200 numaralı Muhtelif İşler projesi altında yer almıştır.</t>
  </si>
  <si>
    <t>İçmesuyu Arıtma Tesisi (500.000 m³/gün), İçmesuyu Temini (128 hm³/yıl), İsale Hattı (35 km)</t>
  </si>
  <si>
    <r>
      <t xml:space="preserve">Mersin Kanalizasyon Projesi </t>
    </r>
    <r>
      <rPr>
        <b/>
        <sz val="7"/>
        <color indexed="10"/>
        <rFont val="Times New Roman"/>
        <family val="1"/>
      </rPr>
      <t>[3]</t>
    </r>
  </si>
  <si>
    <t>[3] Toplama dahil değildir. Dış para kısmı kredi ile karşılanacaktır.</t>
  </si>
  <si>
    <r>
      <t xml:space="preserve">Yerleri Kamulaştırılanların İskanı (2013) </t>
    </r>
    <r>
      <rPr>
        <b/>
        <sz val="7"/>
        <color indexed="10"/>
        <rFont val="Times New Roman"/>
        <family val="1"/>
      </rPr>
      <t>[3]</t>
    </r>
  </si>
  <si>
    <t>[3] Alaköprü Barajı İskanı alt projesinin yılı ödeneği 5543 sayılı İskan Kanununun 33 üncü maddesi gereğince DSİ Genel Müdürlüğü bütçesinden transfer edilecektir.</t>
  </si>
  <si>
    <r>
      <t xml:space="preserve">Gaziantep, </t>
    </r>
    <r>
      <rPr>
        <b/>
        <sz val="7"/>
        <color indexed="10"/>
        <rFont val="Times New Roman"/>
        <family val="1"/>
      </rPr>
      <t>Mersin</t>
    </r>
  </si>
  <si>
    <r>
      <t xml:space="preserve">Diyarbakır, Kayseri,  </t>
    </r>
    <r>
      <rPr>
        <b/>
        <sz val="7"/>
        <color indexed="10"/>
        <rFont val="Times New Roman"/>
        <family val="1"/>
      </rPr>
      <t>Mersin</t>
    </r>
  </si>
  <si>
    <t>Tarımsal İskan (354 hane)</t>
  </si>
  <si>
    <r>
      <t>Mersin-Alaköprü Barajı Yeniden Yerleşim İşleri</t>
    </r>
    <r>
      <rPr>
        <b/>
        <sz val="7"/>
        <color indexed="10"/>
        <rFont val="Times New Roman"/>
        <family val="1"/>
      </rPr>
      <t xml:space="preserve"> [4]</t>
    </r>
  </si>
  <si>
    <t>[4] Sermaye transferi ödeneğinden karşılanacak olup toplama dahil değildir.</t>
  </si>
  <si>
    <t>2017K070710</t>
  </si>
  <si>
    <t>Hizmet Binası İnşaatı (DAP, DOKAP)</t>
  </si>
  <si>
    <r>
      <t xml:space="preserve">Ankara, Antalya, Balıkesir, Iğdır, Kayseri, Malatya,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Tokat</t>
    </r>
  </si>
  <si>
    <t>Hizmet Binası (57678 m²)</t>
  </si>
  <si>
    <t>2011K100190</t>
  </si>
  <si>
    <t>Nesli Tehlike Altındaki Tür ve Habitatların Korunması ve İzlenmesi (KOP)</t>
  </si>
  <si>
    <r>
      <t xml:space="preserve">Aksaray, Ankara, Antalya, Denizli, Konya,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</t>
    </r>
  </si>
  <si>
    <t>Danışmanlık</t>
  </si>
  <si>
    <t>2011-2019</t>
  </si>
  <si>
    <t>2017K100030</t>
  </si>
  <si>
    <t>Özel Çevre Koruma Biyoçeşitlilik Araştırmaları Projesi (KOP)</t>
  </si>
  <si>
    <r>
      <t xml:space="preserve">Aksaray, Ankara, Antalya, Konya,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</t>
    </r>
  </si>
  <si>
    <t>Cehennem Deresi Yaban Hayatı Geliştirme Sahası</t>
  </si>
  <si>
    <t>2018K120440</t>
  </si>
  <si>
    <r>
      <t>Rektörlük Bilimsel Araştırma Projeleri</t>
    </r>
    <r>
      <rPr>
        <b/>
        <sz val="7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>[5]</t>
    </r>
  </si>
  <si>
    <t>[5] Bilimsel Araştırma Projeleri Yönetmeliğinin 11. Maddesi gereği özel ödenek kaydedilen ödeneklerden karşılanacaktır.</t>
  </si>
  <si>
    <t>İnşaat (2100 m²), Makine-Teçhizat, Teknolojik Araştırma (2.100 m²)</t>
  </si>
  <si>
    <t>2018K140230</t>
  </si>
  <si>
    <t>İl Hizmet Binaları ve Yönetim Merkezleri Analizi (DAP, DOKAP, GAP)</t>
  </si>
  <si>
    <r>
      <t xml:space="preserve">Bingöl, Çanakkale, Çankırı, Denizli, Edirne, Erzincan, Kahramanmaraş, Kastamonu, Kütahya,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Rize, Siirt, Tekirdağ, Yalova</t>
    </r>
  </si>
  <si>
    <t>Jeolojik ve Jeoteknik Etüt (15 adet)</t>
  </si>
  <si>
    <t>2018K160110</t>
  </si>
  <si>
    <t>Roman Vatan. İstihdamının Des. Projesi (GAP)</t>
  </si>
  <si>
    <r>
      <t xml:space="preserve">Adana, Ankara, Aydın, Balıkesir, Diyarbakır, Edirne, Eskişehir, Hatay, İstanbul, İzmir, Kırklareli, Manisa,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Osmaniye, Tekirdağ</t>
    </r>
  </si>
  <si>
    <t>Etüt-Proje, Müşavirlik</t>
  </si>
  <si>
    <t>2018K170660</t>
  </si>
  <si>
    <t>Aktif Yaşam Merkezleri (DAP, GAP)</t>
  </si>
  <si>
    <r>
      <t xml:space="preserve">Ankara, Antalya, Diyarbakır, Erzurum, İstanbul, İzmir, </t>
    </r>
    <r>
      <rPr>
        <b/>
        <sz val="7"/>
        <color indexed="10"/>
        <rFont val="Times New Roman"/>
        <family val="1"/>
      </rPr>
      <t>Mersin</t>
    </r>
  </si>
  <si>
    <t>Aktif Yaşam Merkezi (10 adet)</t>
  </si>
  <si>
    <t>2018 YILI</t>
  </si>
  <si>
    <t>*15 Ocak 2018 tarihli ve 30302 sayılı mükerrer Resmi Gazete'de yayınlanan 2018 yılı yatırım programından derlenmiştir.</t>
  </si>
  <si>
    <t>2018 Yılı Ödeneği Toplamı</t>
  </si>
  <si>
    <t>2017K150450</t>
  </si>
  <si>
    <r>
      <t>Mersin-Alaköprü Barajı Yeniden Yerleşim İşleri</t>
    </r>
    <r>
      <rPr>
        <b/>
        <sz val="7"/>
        <color indexed="10"/>
        <rFont val="Times New Roman"/>
        <family val="1"/>
      </rPr>
      <t xml:space="preserve"> [4]</t>
    </r>
  </si>
  <si>
    <r>
      <t xml:space="preserve">Polis Meslek Yüksekokulu </t>
    </r>
    <r>
      <rPr>
        <i/>
        <sz val="7"/>
        <color indexed="10"/>
        <rFont val="Times New Roman"/>
        <family val="1"/>
      </rPr>
      <t>(POMEM Kapalı Spor Salonu)</t>
    </r>
  </si>
  <si>
    <r>
      <t xml:space="preserve">Mersin Bölge İdare Mahkemesi Binası Onarımı </t>
    </r>
    <r>
      <rPr>
        <b/>
        <sz val="7"/>
        <color indexed="10"/>
        <rFont val="Times New Roman"/>
        <family val="1"/>
      </rPr>
      <t>[2]</t>
    </r>
  </si>
  <si>
    <r>
      <t xml:space="preserve">Mersin Kanalizasyon Projesi </t>
    </r>
    <r>
      <rPr>
        <b/>
        <sz val="7"/>
        <color indexed="10"/>
        <rFont val="Times New Roman"/>
        <family val="1"/>
      </rPr>
      <t>[3]</t>
    </r>
  </si>
  <si>
    <r>
      <t>Kıbrıs'a Anamur (Dragon) Çayından Boru İle Su Götürme</t>
    </r>
    <r>
      <rPr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(Anamur Alaköprü Sulaması)</t>
    </r>
  </si>
  <si>
    <r>
      <t xml:space="preserve">Kültür Merkezi, Kütüphane, Müze ve Diğer İnşaatlar </t>
    </r>
    <r>
      <rPr>
        <b/>
        <sz val="7"/>
        <color indexed="10"/>
        <rFont val="Times New Roman"/>
        <family val="1"/>
      </rPr>
      <t>[1]</t>
    </r>
    <r>
      <rPr>
        <sz val="7"/>
        <color indexed="10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(Silifke Kültür Merkezi Yapımı)</t>
    </r>
  </si>
  <si>
    <r>
      <t>Muhtelif Bakım-Onarım ve Restorasyon İşleri</t>
    </r>
    <r>
      <rPr>
        <b/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(Mersin Tarsus Müzesi (Eski Adliye Binası) Onarım Teşhir-Tanzim ve Çevre Düzenlemesi)</t>
    </r>
  </si>
  <si>
    <r>
      <t xml:space="preserve">BSK Yapımı </t>
    </r>
    <r>
      <rPr>
        <i/>
        <sz val="7"/>
        <color indexed="10"/>
        <rFont val="Times New Roman"/>
        <family val="1"/>
      </rPr>
      <t>(Mersin-Erdemli)</t>
    </r>
  </si>
  <si>
    <t>Karayolları Genel Müdürlüğü</t>
  </si>
  <si>
    <t>Kültür</t>
  </si>
  <si>
    <r>
      <t xml:space="preserve">Kültür Merkezi, Kütüphane, Müze ve Diğer İnşaatlar </t>
    </r>
    <r>
      <rPr>
        <b/>
        <sz val="7"/>
        <color indexed="10"/>
        <rFont val="Times New Roman"/>
        <family val="1"/>
      </rPr>
      <t xml:space="preserve">[1] </t>
    </r>
    <r>
      <rPr>
        <i/>
        <sz val="7"/>
        <color indexed="10"/>
        <rFont val="Times New Roman"/>
        <family val="1"/>
      </rPr>
      <t>(Silifke Kültür Merkezi Yapımı)</t>
    </r>
  </si>
  <si>
    <t>: AKDENİZ, MEZİTLİ, TOROSLAR, YENİŞEHİR</t>
  </si>
  <si>
    <t>Müşterek</t>
  </si>
  <si>
    <t>: ANAMUR</t>
  </si>
  <si>
    <t>: AYDINCIK</t>
  </si>
  <si>
    <r>
      <rPr>
        <sz val="7"/>
        <color indexed="8"/>
        <rFont val="Times New Roman"/>
        <family val="1"/>
      </rPr>
      <t xml:space="preserve">Derslik ve Merkezi Birimler </t>
    </r>
    <r>
      <rPr>
        <i/>
        <sz val="7"/>
        <color indexed="10"/>
        <rFont val="Times New Roman"/>
        <family val="1"/>
      </rPr>
      <t>(Aydıncık Meslek Yüksekokulu)</t>
    </r>
  </si>
  <si>
    <t>: ÇAMLIYAYLA</t>
  </si>
  <si>
    <t>: ERDEMLİ</t>
  </si>
  <si>
    <r>
      <rPr>
        <sz val="7"/>
        <color indexed="8"/>
        <rFont val="Times New Roman"/>
        <family val="1"/>
      </rPr>
      <t xml:space="preserve">Derslik ve Merkezi Birimler </t>
    </r>
    <r>
      <rPr>
        <i/>
        <sz val="7"/>
        <color indexed="10"/>
        <rFont val="Times New Roman"/>
        <family val="1"/>
      </rPr>
      <t>(Erdemli Meslek Yüksekokulu)</t>
    </r>
  </si>
  <si>
    <r>
      <rPr>
        <sz val="7"/>
        <color indexed="8"/>
        <rFont val="Times New Roman"/>
        <family val="1"/>
      </rPr>
      <t>Trafik Kontrol İstasyonları Yapımı</t>
    </r>
    <r>
      <rPr>
        <i/>
        <sz val="7"/>
        <color indexed="10"/>
        <rFont val="Times New Roman"/>
        <family val="1"/>
      </rPr>
      <t xml:space="preserve"> (Erdemli Çeşmeli Bölge Trafik Denetleme Şube Müdürlüğü)</t>
    </r>
  </si>
  <si>
    <t>: GÜLNAR</t>
  </si>
  <si>
    <t>: MUT</t>
  </si>
  <si>
    <r>
      <rPr>
        <sz val="7"/>
        <color indexed="8"/>
        <rFont val="Times New Roman"/>
        <family val="1"/>
      </rPr>
      <t>Trafik Kontrol İstasyonları Yapımı</t>
    </r>
    <r>
      <rPr>
        <i/>
        <sz val="7"/>
        <color indexed="10"/>
        <rFont val="Times New Roman"/>
        <family val="1"/>
      </rPr>
      <t xml:space="preserve"> (Mut Bölge Trafik Denetleme İstasyon Amirliği)</t>
    </r>
  </si>
  <si>
    <t>: SİLİFKE</t>
  </si>
  <si>
    <r>
      <rPr>
        <sz val="7"/>
        <color indexed="8"/>
        <rFont val="Times New Roman"/>
        <family val="1"/>
      </rPr>
      <t>Trafik Kontrol İstasyonları Yapımı</t>
    </r>
    <r>
      <rPr>
        <i/>
        <sz val="7"/>
        <color indexed="10"/>
        <rFont val="Times New Roman"/>
        <family val="1"/>
      </rPr>
      <t xml:space="preserve"> (Silifke Bölge Trafik Denetleme İstasyon Amirliği)</t>
    </r>
  </si>
  <si>
    <t>: TARSUS</t>
  </si>
  <si>
    <r>
      <t>Kıbrıs'a Anamur (Dragon) Çayından Boru İle Su Götürme</t>
    </r>
    <r>
      <rPr>
        <b/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(Anamur Alaköprü Sulaması)</t>
    </r>
  </si>
  <si>
    <t>TEİAŞ Genel Müdürlüğü</t>
  </si>
  <si>
    <t>Mersin-Alaköprü Barajı Yeniden Yerleşim İşleri</t>
  </si>
  <si>
    <r>
      <t xml:space="preserve">Kültür Merkezi, Kütüphane, Müze ve Diğer İnşaatlar </t>
    </r>
    <r>
      <rPr>
        <i/>
        <sz val="7"/>
        <color indexed="10"/>
        <rFont val="Times New Roman"/>
        <family val="1"/>
      </rPr>
      <t>(Silifke Kültür Merkezi Yapımı)</t>
    </r>
  </si>
  <si>
    <t xml:space="preserve">Mersin Bölge İdare Mahkemesi Binası Onarımı </t>
  </si>
  <si>
    <t xml:space="preserve">Mersin Kanalizasyon Projesi </t>
  </si>
  <si>
    <r>
      <t>Rektörlük Bilimsel Araştırma Projeleri</t>
    </r>
    <r>
      <rPr>
        <b/>
        <sz val="7"/>
        <rFont val="Times New Roman"/>
        <family val="1"/>
      </rPr>
      <t xml:space="preserve"> </t>
    </r>
  </si>
  <si>
    <t xml:space="preserve">: MÜŞTEREK </t>
  </si>
  <si>
    <t>Merkez (Akdeniz, Mezitli, Toroslar, Yenişehir)</t>
  </si>
  <si>
    <t>2014K010510</t>
  </si>
  <si>
    <t>Hükümet Konağı (21 adet)</t>
  </si>
  <si>
    <t>Muhtelif</t>
  </si>
  <si>
    <r>
      <t xml:space="preserve">Yeni İlçe Hükümet Konakları Yapımı </t>
    </r>
    <r>
      <rPr>
        <b/>
        <sz val="7"/>
        <color indexed="10"/>
        <rFont val="Times New Roman"/>
        <family val="1"/>
      </rPr>
      <t>[4]</t>
    </r>
  </si>
  <si>
    <t>[4] Programa alınan 45 yeni projenin detayı Kalkınma Bakanlığı tarafından onaylanmadan harcama yapılamaz.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</si>
</sst>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6.5"/>
      <name val="Tahoma"/>
      <family val="2"/>
    </font>
    <font>
      <sz val="6.5"/>
      <name val="Tahoma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name val="Times New Roman"/>
      <family val="1"/>
    </font>
    <font>
      <i/>
      <sz val="7"/>
      <color indexed="10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.5"/>
      <color rgb="FFFF0000"/>
      <name val="Tahoma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 quotePrefix="1">
      <alignment horizontal="right" vertical="top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justify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/>
    </xf>
    <xf numFmtId="3" fontId="5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justify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 quotePrefix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 quotePrefix="1">
      <alignment horizontal="righ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58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quotePrefix="1">
      <alignment horizontal="righ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 quotePrefix="1">
      <alignment horizontal="right" vertical="center" wrapText="1"/>
    </xf>
    <xf numFmtId="3" fontId="7" fillId="0" borderId="10" xfId="0" applyNumberFormat="1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center" wrapText="1"/>
    </xf>
    <xf numFmtId="3" fontId="5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14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3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13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Alignment="1">
      <alignment/>
    </xf>
    <xf numFmtId="3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3" fontId="57" fillId="0" borderId="10" xfId="0" applyNumberFormat="1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justify" vertical="center" wrapText="1"/>
    </xf>
    <xf numFmtId="3" fontId="59" fillId="0" borderId="16" xfId="0" applyNumberFormat="1" applyFont="1" applyFill="1" applyBorder="1" applyAlignment="1">
      <alignment horizontal="justify" vertical="center" wrapText="1"/>
    </xf>
    <xf numFmtId="3" fontId="60" fillId="0" borderId="11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horizontal="justify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60" fillId="0" borderId="13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 quotePrefix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quotePrefix="1">
      <alignment horizontal="right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5" xfId="51"/>
    <cellStyle name="Normal 6" xfId="52"/>
    <cellStyle name="Normal 7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9"/>
  <sheetViews>
    <sheetView zoomScale="150" zoomScaleNormal="150" zoomScalePageLayoutView="0" workbookViewId="0" topLeftCell="A1">
      <selection activeCell="C10" sqref="C10"/>
    </sheetView>
  </sheetViews>
  <sheetFormatPr defaultColWidth="9.140625" defaultRowHeight="9" customHeight="1"/>
  <cols>
    <col min="1" max="1" width="2.28125" style="36" customWidth="1"/>
    <col min="2" max="2" width="9.28125" style="36" customWidth="1"/>
    <col min="3" max="3" width="34.421875" style="36" customWidth="1"/>
    <col min="4" max="4" width="8.140625" style="36" customWidth="1"/>
    <col min="5" max="5" width="32.421875" style="36" customWidth="1"/>
    <col min="6" max="6" width="9.140625" style="36" customWidth="1"/>
    <col min="7" max="10" width="8.00390625" style="36" bestFit="1" customWidth="1"/>
    <col min="11" max="16384" width="9.140625" style="36" customWidth="1"/>
  </cols>
  <sheetData>
    <row r="3" spans="2:5" ht="10.5">
      <c r="B3" s="194" t="s">
        <v>0</v>
      </c>
      <c r="C3" s="194"/>
      <c r="D3" s="194" t="s">
        <v>208</v>
      </c>
      <c r="E3" s="194"/>
    </row>
    <row r="4" spans="2:5" ht="10.5">
      <c r="B4" s="194" t="s">
        <v>1</v>
      </c>
      <c r="C4" s="194"/>
      <c r="D4" s="194" t="s">
        <v>105</v>
      </c>
      <c r="E4" s="194"/>
    </row>
    <row r="5" spans="2:5" ht="10.5">
      <c r="B5" s="194" t="s">
        <v>2</v>
      </c>
      <c r="C5" s="194"/>
      <c r="D5" s="194" t="s">
        <v>3</v>
      </c>
      <c r="E5" s="194"/>
    </row>
    <row r="6" ht="10.5">
      <c r="L6" s="42" t="s">
        <v>53</v>
      </c>
    </row>
    <row r="7" spans="2:12" s="43" customFormat="1" ht="30.75" customHeight="1">
      <c r="B7" s="185" t="s">
        <v>4</v>
      </c>
      <c r="C7" s="185" t="s">
        <v>5</v>
      </c>
      <c r="D7" s="185" t="s">
        <v>116</v>
      </c>
      <c r="E7" s="185" t="s">
        <v>7</v>
      </c>
      <c r="F7" s="185" t="s">
        <v>8</v>
      </c>
      <c r="G7" s="184" t="s">
        <v>106</v>
      </c>
      <c r="H7" s="184"/>
      <c r="I7" s="182" t="s">
        <v>209</v>
      </c>
      <c r="J7" s="183"/>
      <c r="K7" s="182" t="s">
        <v>210</v>
      </c>
      <c r="L7" s="183"/>
    </row>
    <row r="8" spans="2:12" s="43" customFormat="1" ht="15" customHeight="1">
      <c r="B8" s="186"/>
      <c r="C8" s="186"/>
      <c r="D8" s="186"/>
      <c r="E8" s="186"/>
      <c r="F8" s="186"/>
      <c r="G8" s="32" t="s">
        <v>212</v>
      </c>
      <c r="H8" s="32" t="s">
        <v>9</v>
      </c>
      <c r="I8" s="32" t="s">
        <v>212</v>
      </c>
      <c r="J8" s="32" t="s">
        <v>9</v>
      </c>
      <c r="K8" s="32" t="s">
        <v>212</v>
      </c>
      <c r="L8" s="32" t="s">
        <v>9</v>
      </c>
    </row>
    <row r="9" spans="2:12" s="43" customFormat="1" ht="10.5">
      <c r="B9" s="72" t="s">
        <v>11</v>
      </c>
      <c r="C9" s="89" t="s">
        <v>155</v>
      </c>
      <c r="D9" s="72" t="s">
        <v>13</v>
      </c>
      <c r="E9" s="89" t="s">
        <v>49</v>
      </c>
      <c r="F9" s="72" t="s">
        <v>211</v>
      </c>
      <c r="G9" s="71" t="s">
        <v>10</v>
      </c>
      <c r="H9" s="71">
        <v>59826</v>
      </c>
      <c r="I9" s="71" t="s">
        <v>10</v>
      </c>
      <c r="J9" s="71">
        <v>18026</v>
      </c>
      <c r="K9" s="71" t="s">
        <v>10</v>
      </c>
      <c r="L9" s="71">
        <v>100</v>
      </c>
    </row>
    <row r="10" spans="2:12" s="44" customFormat="1" ht="10.5">
      <c r="B10" s="72" t="s">
        <v>54</v>
      </c>
      <c r="C10" s="89" t="s">
        <v>157</v>
      </c>
      <c r="D10" s="72" t="s">
        <v>13</v>
      </c>
      <c r="E10" s="89" t="s">
        <v>60</v>
      </c>
      <c r="F10" s="72" t="s">
        <v>213</v>
      </c>
      <c r="G10" s="71" t="s">
        <v>10</v>
      </c>
      <c r="H10" s="71">
        <v>451023</v>
      </c>
      <c r="I10" s="71" t="s">
        <v>10</v>
      </c>
      <c r="J10" s="71">
        <v>171728</v>
      </c>
      <c r="K10" s="71" t="s">
        <v>10</v>
      </c>
      <c r="L10" s="71">
        <v>30000</v>
      </c>
    </row>
    <row r="11" spans="2:12" s="43" customFormat="1" ht="10.5">
      <c r="B11" s="72" t="s">
        <v>66</v>
      </c>
      <c r="C11" s="89" t="s">
        <v>158</v>
      </c>
      <c r="D11" s="72" t="s">
        <v>13</v>
      </c>
      <c r="E11" s="89" t="s">
        <v>67</v>
      </c>
      <c r="F11" s="72" t="s">
        <v>214</v>
      </c>
      <c r="G11" s="71" t="s">
        <v>10</v>
      </c>
      <c r="H11" s="71">
        <v>259000</v>
      </c>
      <c r="I11" s="71" t="s">
        <v>10</v>
      </c>
      <c r="J11" s="71">
        <v>98737</v>
      </c>
      <c r="K11" s="71" t="s">
        <v>10</v>
      </c>
      <c r="L11" s="71">
        <v>15000</v>
      </c>
    </row>
    <row r="12" spans="2:12" s="43" customFormat="1" ht="10.5">
      <c r="B12" s="72" t="s">
        <v>153</v>
      </c>
      <c r="C12" s="89" t="s">
        <v>154</v>
      </c>
      <c r="D12" s="72" t="s">
        <v>13</v>
      </c>
      <c r="E12" s="89" t="s">
        <v>156</v>
      </c>
      <c r="F12" s="72" t="s">
        <v>200</v>
      </c>
      <c r="G12" s="71" t="s">
        <v>10</v>
      </c>
      <c r="H12" s="71">
        <v>171440</v>
      </c>
      <c r="I12" s="71" t="s">
        <v>10</v>
      </c>
      <c r="J12" s="71">
        <v>49310</v>
      </c>
      <c r="K12" s="71" t="s">
        <v>10</v>
      </c>
      <c r="L12" s="71">
        <v>1000</v>
      </c>
    </row>
    <row r="13" spans="2:12" s="43" customFormat="1" ht="19.5">
      <c r="B13" s="72" t="s">
        <v>111</v>
      </c>
      <c r="C13" s="89" t="s">
        <v>409</v>
      </c>
      <c r="D13" s="72" t="s">
        <v>13</v>
      </c>
      <c r="E13" s="89" t="s">
        <v>112</v>
      </c>
      <c r="F13" s="72" t="s">
        <v>159</v>
      </c>
      <c r="G13" s="71" t="s">
        <v>10</v>
      </c>
      <c r="H13" s="71">
        <v>189087</v>
      </c>
      <c r="I13" s="71" t="s">
        <v>10</v>
      </c>
      <c r="J13" s="71">
        <v>26260</v>
      </c>
      <c r="K13" s="71" t="s">
        <v>10</v>
      </c>
      <c r="L13" s="71">
        <v>20000</v>
      </c>
    </row>
    <row r="14" spans="2:12" s="43" customFormat="1" ht="14.25" customHeight="1">
      <c r="B14" s="72" t="s">
        <v>160</v>
      </c>
      <c r="C14" s="89" t="s">
        <v>161</v>
      </c>
      <c r="D14" s="72" t="s">
        <v>13</v>
      </c>
      <c r="E14" s="89" t="s">
        <v>162</v>
      </c>
      <c r="F14" s="72" t="s">
        <v>163</v>
      </c>
      <c r="G14" s="71" t="s">
        <v>10</v>
      </c>
      <c r="H14" s="71">
        <v>289500</v>
      </c>
      <c r="I14" s="71" t="s">
        <v>10</v>
      </c>
      <c r="J14" s="71" t="s">
        <v>10</v>
      </c>
      <c r="K14" s="71" t="s">
        <v>10</v>
      </c>
      <c r="L14" s="71">
        <v>10000</v>
      </c>
    </row>
    <row r="15" spans="2:12" s="43" customFormat="1" ht="10.5">
      <c r="B15" s="188" t="s">
        <v>12</v>
      </c>
      <c r="C15" s="189"/>
      <c r="D15" s="189"/>
      <c r="E15" s="189"/>
      <c r="F15" s="190"/>
      <c r="G15" s="34" t="s">
        <v>10</v>
      </c>
      <c r="H15" s="34">
        <f>H9+H10+H11+H12+H13+H14</f>
        <v>1419876</v>
      </c>
      <c r="I15" s="33" t="s">
        <v>10</v>
      </c>
      <c r="J15" s="34">
        <f>J9+J10+J11+J12+J13</f>
        <v>364061</v>
      </c>
      <c r="K15" s="33" t="s">
        <v>10</v>
      </c>
      <c r="L15" s="34">
        <f>L9+L10+L11+L12+L13+L14</f>
        <v>76100</v>
      </c>
    </row>
    <row r="16" spans="2:12" ht="9" customHeight="1">
      <c r="B16" s="45"/>
      <c r="C16" s="45"/>
      <c r="D16" s="45"/>
      <c r="E16" s="45"/>
      <c r="F16" s="45"/>
      <c r="G16" s="46"/>
      <c r="H16" s="46"/>
      <c r="I16" s="47"/>
      <c r="J16" s="46"/>
      <c r="K16" s="47"/>
      <c r="L16" s="46"/>
    </row>
    <row r="17" spans="2:12" ht="9" customHeight="1">
      <c r="B17" s="45"/>
      <c r="C17" s="45"/>
      <c r="D17" s="45"/>
      <c r="E17" s="45"/>
      <c r="F17" s="45"/>
      <c r="G17" s="46"/>
      <c r="H17" s="46"/>
      <c r="I17" s="47"/>
      <c r="J17" s="46"/>
      <c r="K17" s="47"/>
      <c r="L17" s="46"/>
    </row>
    <row r="18" spans="2:12" ht="9" customHeight="1"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46"/>
    </row>
    <row r="19" spans="2:4" ht="10.5">
      <c r="B19" s="194" t="s">
        <v>0</v>
      </c>
      <c r="C19" s="194"/>
      <c r="D19" s="48" t="s">
        <v>208</v>
      </c>
    </row>
    <row r="20" spans="2:4" ht="10.5">
      <c r="B20" s="194" t="s">
        <v>1</v>
      </c>
      <c r="C20" s="194"/>
      <c r="D20" s="48" t="s">
        <v>63</v>
      </c>
    </row>
    <row r="21" spans="2:4" ht="10.5">
      <c r="B21" s="194" t="s">
        <v>2</v>
      </c>
      <c r="C21" s="194"/>
      <c r="D21" s="49" t="s">
        <v>240</v>
      </c>
    </row>
    <row r="22" ht="9" customHeight="1">
      <c r="L22" s="42" t="s">
        <v>53</v>
      </c>
    </row>
    <row r="23" spans="2:12" s="43" customFormat="1" ht="30.75" customHeight="1">
      <c r="B23" s="185" t="s">
        <v>4</v>
      </c>
      <c r="C23" s="185" t="s">
        <v>5</v>
      </c>
      <c r="D23" s="185" t="s">
        <v>116</v>
      </c>
      <c r="E23" s="185" t="s">
        <v>7</v>
      </c>
      <c r="F23" s="185" t="s">
        <v>8</v>
      </c>
      <c r="G23" s="184" t="s">
        <v>106</v>
      </c>
      <c r="H23" s="184"/>
      <c r="I23" s="182" t="s">
        <v>209</v>
      </c>
      <c r="J23" s="183"/>
      <c r="K23" s="182" t="s">
        <v>210</v>
      </c>
      <c r="L23" s="183"/>
    </row>
    <row r="24" spans="2:12" s="43" customFormat="1" ht="10.5">
      <c r="B24" s="186"/>
      <c r="C24" s="186"/>
      <c r="D24" s="186"/>
      <c r="E24" s="186"/>
      <c r="F24" s="186"/>
      <c r="G24" s="32" t="s">
        <v>212</v>
      </c>
      <c r="H24" s="32" t="s">
        <v>9</v>
      </c>
      <c r="I24" s="32" t="s">
        <v>212</v>
      </c>
      <c r="J24" s="32" t="s">
        <v>9</v>
      </c>
      <c r="K24" s="32" t="s">
        <v>212</v>
      </c>
      <c r="L24" s="32" t="s">
        <v>9</v>
      </c>
    </row>
    <row r="25" spans="2:12" s="50" customFormat="1" ht="10.5">
      <c r="B25" s="72" t="s">
        <v>98</v>
      </c>
      <c r="C25" s="73" t="s">
        <v>120</v>
      </c>
      <c r="D25" s="72" t="s">
        <v>13</v>
      </c>
      <c r="E25" s="73" t="s">
        <v>121</v>
      </c>
      <c r="F25" s="72" t="s">
        <v>238</v>
      </c>
      <c r="G25" s="71" t="s">
        <v>10</v>
      </c>
      <c r="H25" s="71">
        <v>65000</v>
      </c>
      <c r="I25" s="71" t="s">
        <v>10</v>
      </c>
      <c r="J25" s="71">
        <v>2000</v>
      </c>
      <c r="K25" s="71" t="s">
        <v>10</v>
      </c>
      <c r="L25" s="71">
        <v>6500</v>
      </c>
    </row>
    <row r="26" spans="2:12" s="50" customFormat="1" ht="21">
      <c r="B26" s="72" t="s">
        <v>241</v>
      </c>
      <c r="C26" s="73" t="s">
        <v>242</v>
      </c>
      <c r="D26" s="72" t="s">
        <v>13</v>
      </c>
      <c r="E26" s="73" t="s">
        <v>243</v>
      </c>
      <c r="F26" s="72" t="s">
        <v>244</v>
      </c>
      <c r="G26" s="71" t="s">
        <v>10</v>
      </c>
      <c r="H26" s="71">
        <v>49000</v>
      </c>
      <c r="I26" s="71" t="s">
        <v>10</v>
      </c>
      <c r="J26" s="71" t="s">
        <v>10</v>
      </c>
      <c r="K26" s="71" t="s">
        <v>10</v>
      </c>
      <c r="L26" s="71">
        <v>2</v>
      </c>
    </row>
    <row r="27" spans="2:12" s="43" customFormat="1" ht="10.5">
      <c r="B27" s="188" t="s">
        <v>12</v>
      </c>
      <c r="C27" s="189"/>
      <c r="D27" s="189"/>
      <c r="E27" s="189"/>
      <c r="F27" s="190"/>
      <c r="G27" s="34" t="s">
        <v>10</v>
      </c>
      <c r="H27" s="34">
        <f>H25+H26</f>
        <v>114000</v>
      </c>
      <c r="I27" s="33"/>
      <c r="J27" s="34">
        <f>SUM(J25:J26)</f>
        <v>2000</v>
      </c>
      <c r="K27" s="33"/>
      <c r="L27" s="34">
        <f>SUM(L25:L26)</f>
        <v>6502</v>
      </c>
    </row>
    <row r="28" spans="2:12" s="43" customFormat="1" ht="10.5">
      <c r="B28" s="52"/>
      <c r="C28" s="52"/>
      <c r="D28" s="52"/>
      <c r="E28" s="52"/>
      <c r="F28" s="52"/>
      <c r="G28" s="52"/>
      <c r="H28" s="52"/>
      <c r="I28" s="53"/>
      <c r="J28" s="52"/>
      <c r="K28" s="53"/>
      <c r="L28" s="52"/>
    </row>
    <row r="29" spans="2:12" ht="9" customHeight="1">
      <c r="B29" s="45"/>
      <c r="C29" s="45"/>
      <c r="D29" s="45"/>
      <c r="E29" s="45"/>
      <c r="F29" s="45"/>
      <c r="G29" s="46"/>
      <c r="H29" s="46"/>
      <c r="I29" s="47"/>
      <c r="J29" s="46"/>
      <c r="K29" s="47"/>
      <c r="L29" s="46"/>
    </row>
    <row r="30" spans="2:12" s="43" customFormat="1" ht="9.75" customHeight="1">
      <c r="B30" s="51"/>
      <c r="C30" s="51"/>
      <c r="D30" s="51"/>
      <c r="E30" s="51"/>
      <c r="F30" s="51"/>
      <c r="G30" s="52"/>
      <c r="H30" s="52"/>
      <c r="I30" s="52"/>
      <c r="J30" s="52"/>
      <c r="K30" s="52"/>
      <c r="L30" s="52"/>
    </row>
    <row r="31" spans="2:4" ht="10.5">
      <c r="B31" s="194" t="s">
        <v>0</v>
      </c>
      <c r="C31" s="194"/>
      <c r="D31" s="48" t="s">
        <v>208</v>
      </c>
    </row>
    <row r="32" spans="2:5" ht="10.5">
      <c r="B32" s="194" t="s">
        <v>1</v>
      </c>
      <c r="C32" s="194"/>
      <c r="D32" s="194" t="s">
        <v>263</v>
      </c>
      <c r="E32" s="194"/>
    </row>
    <row r="33" spans="2:4" ht="10.5">
      <c r="B33" s="194" t="s">
        <v>2</v>
      </c>
      <c r="C33" s="194"/>
      <c r="D33" s="49" t="s">
        <v>122</v>
      </c>
    </row>
    <row r="34" ht="10.5">
      <c r="L34" s="42" t="s">
        <v>53</v>
      </c>
    </row>
    <row r="35" spans="2:12" s="43" customFormat="1" ht="30.75" customHeight="1">
      <c r="B35" s="185" t="s">
        <v>4</v>
      </c>
      <c r="C35" s="185" t="s">
        <v>5</v>
      </c>
      <c r="D35" s="185" t="s">
        <v>116</v>
      </c>
      <c r="E35" s="185" t="s">
        <v>7</v>
      </c>
      <c r="F35" s="185" t="s">
        <v>8</v>
      </c>
      <c r="G35" s="184" t="s">
        <v>106</v>
      </c>
      <c r="H35" s="184"/>
      <c r="I35" s="182" t="s">
        <v>209</v>
      </c>
      <c r="J35" s="183"/>
      <c r="K35" s="182" t="s">
        <v>210</v>
      </c>
      <c r="L35" s="183"/>
    </row>
    <row r="36" spans="2:12" s="43" customFormat="1" ht="10.5">
      <c r="B36" s="186"/>
      <c r="C36" s="186"/>
      <c r="D36" s="186"/>
      <c r="E36" s="186"/>
      <c r="F36" s="186"/>
      <c r="G36" s="32" t="s">
        <v>212</v>
      </c>
      <c r="H36" s="32" t="s">
        <v>9</v>
      </c>
      <c r="I36" s="32" t="s">
        <v>212</v>
      </c>
      <c r="J36" s="32" t="s">
        <v>9</v>
      </c>
      <c r="K36" s="32" t="s">
        <v>212</v>
      </c>
      <c r="L36" s="32" t="s">
        <v>9</v>
      </c>
    </row>
    <row r="37" spans="2:12" s="43" customFormat="1" ht="10.5">
      <c r="B37" s="72" t="s">
        <v>123</v>
      </c>
      <c r="C37" s="89" t="s">
        <v>124</v>
      </c>
      <c r="D37" s="72" t="s">
        <v>13</v>
      </c>
      <c r="E37" s="89" t="s">
        <v>173</v>
      </c>
      <c r="F37" s="72" t="s">
        <v>174</v>
      </c>
      <c r="G37" s="71" t="s">
        <v>10</v>
      </c>
      <c r="H37" s="71">
        <v>43000</v>
      </c>
      <c r="I37" s="71" t="s">
        <v>10</v>
      </c>
      <c r="J37" s="71">
        <v>14710</v>
      </c>
      <c r="K37" s="71" t="s">
        <v>10</v>
      </c>
      <c r="L37" s="71">
        <v>15000</v>
      </c>
    </row>
    <row r="38" spans="2:12" s="43" customFormat="1" ht="10.5">
      <c r="B38" s="188" t="s">
        <v>12</v>
      </c>
      <c r="C38" s="189"/>
      <c r="D38" s="189"/>
      <c r="E38" s="189"/>
      <c r="F38" s="190"/>
      <c r="G38" s="34" t="s">
        <v>10</v>
      </c>
      <c r="H38" s="34">
        <f>SUM(H37)</f>
        <v>43000</v>
      </c>
      <c r="I38" s="33"/>
      <c r="J38" s="34">
        <f>SUM(J37)</f>
        <v>14710</v>
      </c>
      <c r="K38" s="33"/>
      <c r="L38" s="34">
        <f>SUM(L37)</f>
        <v>15000</v>
      </c>
    </row>
    <row r="39" spans="2:12" s="43" customFormat="1" ht="10.5">
      <c r="B39" s="52"/>
      <c r="C39" s="52"/>
      <c r="D39" s="52"/>
      <c r="E39" s="52"/>
      <c r="F39" s="52"/>
      <c r="G39" s="52"/>
      <c r="H39" s="52"/>
      <c r="I39" s="53"/>
      <c r="J39" s="52"/>
      <c r="K39" s="53"/>
      <c r="L39" s="52"/>
    </row>
    <row r="40" spans="2:12" s="43" customFormat="1" ht="10.5">
      <c r="B40" s="52"/>
      <c r="C40" s="52"/>
      <c r="D40" s="52"/>
      <c r="E40" s="52"/>
      <c r="F40" s="52"/>
      <c r="G40" s="52"/>
      <c r="H40" s="52"/>
      <c r="I40" s="53"/>
      <c r="J40" s="52"/>
      <c r="K40" s="53"/>
      <c r="L40" s="52"/>
    </row>
    <row r="41" spans="2:12" s="43" customFormat="1" ht="10.5">
      <c r="B41" s="52"/>
      <c r="C41" s="52"/>
      <c r="D41" s="52"/>
      <c r="E41" s="52"/>
      <c r="F41" s="52"/>
      <c r="G41" s="52"/>
      <c r="H41" s="52"/>
      <c r="I41" s="53"/>
      <c r="J41" s="52"/>
      <c r="K41" s="53"/>
      <c r="L41" s="52"/>
    </row>
    <row r="42" spans="2:12" s="43" customFormat="1" ht="10.5">
      <c r="B42" s="52"/>
      <c r="C42" s="52"/>
      <c r="D42" s="52"/>
      <c r="E42" s="52"/>
      <c r="F42" s="52"/>
      <c r="G42" s="52"/>
      <c r="H42" s="52"/>
      <c r="I42" s="53"/>
      <c r="J42" s="52"/>
      <c r="K42" s="53"/>
      <c r="L42" s="52"/>
    </row>
    <row r="43" spans="2:12" s="43" customFormat="1" ht="10.5">
      <c r="B43" s="52"/>
      <c r="C43" s="52"/>
      <c r="D43" s="52"/>
      <c r="E43" s="52"/>
      <c r="F43" s="52"/>
      <c r="G43" s="52"/>
      <c r="H43" s="52"/>
      <c r="I43" s="53"/>
      <c r="J43" s="52"/>
      <c r="K43" s="53"/>
      <c r="L43" s="52"/>
    </row>
    <row r="44" spans="2:12" s="43" customFormat="1" ht="10.5">
      <c r="B44" s="52"/>
      <c r="C44" s="52"/>
      <c r="D44" s="52"/>
      <c r="E44" s="52"/>
      <c r="F44" s="52"/>
      <c r="G44" s="52"/>
      <c r="H44" s="52"/>
      <c r="I44" s="53"/>
      <c r="J44" s="52"/>
      <c r="K44" s="53"/>
      <c r="L44" s="52"/>
    </row>
    <row r="45" spans="2:12" s="43" customFormat="1" ht="10.5">
      <c r="B45" s="52"/>
      <c r="C45" s="52"/>
      <c r="D45" s="52"/>
      <c r="E45" s="52"/>
      <c r="F45" s="52"/>
      <c r="G45" s="52"/>
      <c r="H45" s="52"/>
      <c r="I45" s="53"/>
      <c r="J45" s="52"/>
      <c r="K45" s="53"/>
      <c r="L45" s="52"/>
    </row>
    <row r="46" spans="2:12" s="43" customFormat="1" ht="10.5">
      <c r="B46" s="52"/>
      <c r="C46" s="52"/>
      <c r="D46" s="52"/>
      <c r="E46" s="52"/>
      <c r="F46" s="52"/>
      <c r="G46" s="52"/>
      <c r="H46" s="52"/>
      <c r="I46" s="53"/>
      <c r="J46" s="52"/>
      <c r="K46" s="53"/>
      <c r="L46" s="52"/>
    </row>
    <row r="47" spans="2:4" ht="10.5">
      <c r="B47" s="194" t="s">
        <v>0</v>
      </c>
      <c r="C47" s="194"/>
      <c r="D47" s="48" t="s">
        <v>208</v>
      </c>
    </row>
    <row r="48" spans="2:5" ht="10.5">
      <c r="B48" s="194" t="s">
        <v>1</v>
      </c>
      <c r="C48" s="194"/>
      <c r="D48" s="49" t="s">
        <v>269</v>
      </c>
      <c r="E48" s="49"/>
    </row>
    <row r="49" spans="2:4" ht="10.5">
      <c r="B49" s="194" t="s">
        <v>2</v>
      </c>
      <c r="C49" s="194"/>
      <c r="D49" s="49" t="s">
        <v>202</v>
      </c>
    </row>
    <row r="50" ht="9" customHeight="1">
      <c r="L50" s="42" t="s">
        <v>53</v>
      </c>
    </row>
    <row r="51" spans="2:12" s="43" customFormat="1" ht="30.75" customHeight="1">
      <c r="B51" s="185" t="s">
        <v>4</v>
      </c>
      <c r="C51" s="185" t="s">
        <v>5</v>
      </c>
      <c r="D51" s="185" t="s">
        <v>116</v>
      </c>
      <c r="E51" s="185" t="s">
        <v>7</v>
      </c>
      <c r="F51" s="185" t="s">
        <v>8</v>
      </c>
      <c r="G51" s="184" t="s">
        <v>106</v>
      </c>
      <c r="H51" s="184"/>
      <c r="I51" s="182" t="s">
        <v>209</v>
      </c>
      <c r="J51" s="183"/>
      <c r="K51" s="182" t="s">
        <v>210</v>
      </c>
      <c r="L51" s="183"/>
    </row>
    <row r="52" spans="2:12" s="43" customFormat="1" ht="10.5">
      <c r="B52" s="186"/>
      <c r="C52" s="186"/>
      <c r="D52" s="186"/>
      <c r="E52" s="186"/>
      <c r="F52" s="186"/>
      <c r="G52" s="32" t="s">
        <v>212</v>
      </c>
      <c r="H52" s="32" t="s">
        <v>9</v>
      </c>
      <c r="I52" s="32" t="s">
        <v>212</v>
      </c>
      <c r="J52" s="32" t="s">
        <v>9</v>
      </c>
      <c r="K52" s="32" t="s">
        <v>212</v>
      </c>
      <c r="L52" s="32" t="s">
        <v>9</v>
      </c>
    </row>
    <row r="53" spans="2:12" s="43" customFormat="1" ht="10.5">
      <c r="B53" s="191" t="s">
        <v>178</v>
      </c>
      <c r="C53" s="89" t="s">
        <v>270</v>
      </c>
      <c r="D53" s="72"/>
      <c r="E53" s="89"/>
      <c r="F53" s="72"/>
      <c r="G53" s="71"/>
      <c r="H53" s="71"/>
      <c r="I53" s="71"/>
      <c r="J53" s="71"/>
      <c r="K53" s="71"/>
      <c r="L53" s="71"/>
    </row>
    <row r="54" spans="2:12" s="43" customFormat="1" ht="10.5">
      <c r="B54" s="192"/>
      <c r="C54" s="91" t="s">
        <v>175</v>
      </c>
      <c r="D54" s="72" t="s">
        <v>13</v>
      </c>
      <c r="E54" s="89" t="s">
        <v>271</v>
      </c>
      <c r="F54" s="72" t="s">
        <v>180</v>
      </c>
      <c r="G54" s="71" t="s">
        <v>10</v>
      </c>
      <c r="H54" s="71">
        <v>1908</v>
      </c>
      <c r="I54" s="71" t="s">
        <v>10</v>
      </c>
      <c r="J54" s="71">
        <v>984</v>
      </c>
      <c r="K54" s="71" t="s">
        <v>10</v>
      </c>
      <c r="L54" s="71">
        <v>311</v>
      </c>
    </row>
    <row r="55" spans="2:12" s="43" customFormat="1" ht="12" customHeight="1">
      <c r="B55" s="192"/>
      <c r="C55" s="91" t="s">
        <v>177</v>
      </c>
      <c r="D55" s="72" t="s">
        <v>13</v>
      </c>
      <c r="E55" s="89" t="s">
        <v>179</v>
      </c>
      <c r="F55" s="72" t="s">
        <v>225</v>
      </c>
      <c r="G55" s="71" t="s">
        <v>10</v>
      </c>
      <c r="H55" s="71">
        <v>3261</v>
      </c>
      <c r="I55" s="71" t="s">
        <v>10</v>
      </c>
      <c r="J55" s="71">
        <v>1000</v>
      </c>
      <c r="K55" s="71" t="s">
        <v>10</v>
      </c>
      <c r="L55" s="71">
        <v>500</v>
      </c>
    </row>
    <row r="56" spans="2:12" s="43" customFormat="1" ht="10.5">
      <c r="B56" s="193"/>
      <c r="C56" s="91" t="s">
        <v>181</v>
      </c>
      <c r="D56" s="72" t="s">
        <v>13</v>
      </c>
      <c r="E56" s="89" t="s">
        <v>272</v>
      </c>
      <c r="F56" s="72" t="s">
        <v>180</v>
      </c>
      <c r="G56" s="71" t="s">
        <v>10</v>
      </c>
      <c r="H56" s="71">
        <v>2805</v>
      </c>
      <c r="I56" s="71" t="s">
        <v>10</v>
      </c>
      <c r="J56" s="71">
        <v>916</v>
      </c>
      <c r="K56" s="71" t="s">
        <v>10</v>
      </c>
      <c r="L56" s="71">
        <v>1089</v>
      </c>
    </row>
    <row r="57" spans="2:12" s="43" customFormat="1" ht="10.5">
      <c r="B57" s="188" t="s">
        <v>12</v>
      </c>
      <c r="C57" s="189"/>
      <c r="D57" s="189"/>
      <c r="E57" s="189"/>
      <c r="F57" s="190"/>
      <c r="G57" s="34" t="s">
        <v>10</v>
      </c>
      <c r="H57" s="34">
        <f>H54+H55+H56</f>
        <v>7974</v>
      </c>
      <c r="I57" s="33"/>
      <c r="J57" s="34">
        <f>SUM(J54:J56)</f>
        <v>2900</v>
      </c>
      <c r="K57" s="33"/>
      <c r="L57" s="34">
        <f>L54+L55+L56</f>
        <v>1900</v>
      </c>
    </row>
    <row r="58" spans="2:12" s="43" customFormat="1" ht="10.5">
      <c r="B58" s="52"/>
      <c r="C58" s="52"/>
      <c r="D58" s="52"/>
      <c r="E58" s="52"/>
      <c r="F58" s="52"/>
      <c r="G58" s="52"/>
      <c r="H58" s="52"/>
      <c r="I58" s="53"/>
      <c r="J58" s="52"/>
      <c r="K58" s="53"/>
      <c r="L58" s="52"/>
    </row>
    <row r="59" spans="2:4" ht="10.5">
      <c r="B59" s="194" t="s">
        <v>0</v>
      </c>
      <c r="C59" s="194"/>
      <c r="D59" s="48" t="s">
        <v>208</v>
      </c>
    </row>
    <row r="60" spans="2:4" ht="10.5">
      <c r="B60" s="194" t="s">
        <v>1</v>
      </c>
      <c r="C60" s="194"/>
      <c r="D60" s="35" t="s">
        <v>269</v>
      </c>
    </row>
    <row r="61" spans="2:5" ht="10.5">
      <c r="B61" s="194" t="s">
        <v>2</v>
      </c>
      <c r="C61" s="194"/>
      <c r="D61" s="194" t="s">
        <v>273</v>
      </c>
      <c r="E61" s="194"/>
    </row>
    <row r="62" ht="10.5">
      <c r="L62" s="42" t="s">
        <v>53</v>
      </c>
    </row>
    <row r="63" spans="2:12" s="43" customFormat="1" ht="30.75" customHeight="1">
      <c r="B63" s="185" t="s">
        <v>4</v>
      </c>
      <c r="C63" s="185" t="s">
        <v>5</v>
      </c>
      <c r="D63" s="185" t="s">
        <v>116</v>
      </c>
      <c r="E63" s="185" t="s">
        <v>7</v>
      </c>
      <c r="F63" s="185" t="s">
        <v>8</v>
      </c>
      <c r="G63" s="184" t="s">
        <v>106</v>
      </c>
      <c r="H63" s="184"/>
      <c r="I63" s="182" t="s">
        <v>209</v>
      </c>
      <c r="J63" s="183"/>
      <c r="K63" s="182" t="s">
        <v>210</v>
      </c>
      <c r="L63" s="183"/>
    </row>
    <row r="64" spans="2:12" s="43" customFormat="1" ht="10.5">
      <c r="B64" s="186"/>
      <c r="C64" s="186"/>
      <c r="D64" s="186"/>
      <c r="E64" s="186"/>
      <c r="F64" s="186"/>
      <c r="G64" s="32" t="s">
        <v>212</v>
      </c>
      <c r="H64" s="32" t="s">
        <v>9</v>
      </c>
      <c r="I64" s="32" t="s">
        <v>212</v>
      </c>
      <c r="J64" s="32" t="s">
        <v>9</v>
      </c>
      <c r="K64" s="32" t="s">
        <v>212</v>
      </c>
      <c r="L64" s="32" t="s">
        <v>9</v>
      </c>
    </row>
    <row r="65" spans="2:12" s="43" customFormat="1" ht="10.5">
      <c r="B65" s="72" t="s">
        <v>15</v>
      </c>
      <c r="C65" s="89" t="s">
        <v>390</v>
      </c>
      <c r="D65" s="72" t="s">
        <v>13</v>
      </c>
      <c r="E65" s="89" t="s">
        <v>125</v>
      </c>
      <c r="F65" s="72" t="s">
        <v>274</v>
      </c>
      <c r="G65" s="71" t="s">
        <v>10</v>
      </c>
      <c r="H65" s="78">
        <v>181951</v>
      </c>
      <c r="I65" s="71" t="s">
        <v>10</v>
      </c>
      <c r="J65" s="78">
        <v>148943</v>
      </c>
      <c r="K65" s="71" t="s">
        <v>10</v>
      </c>
      <c r="L65" s="78">
        <v>10000</v>
      </c>
    </row>
    <row r="66" spans="2:12" s="43" customFormat="1" ht="10.5">
      <c r="B66" s="72" t="s">
        <v>14</v>
      </c>
      <c r="C66" s="89" t="s">
        <v>45</v>
      </c>
      <c r="D66" s="72" t="s">
        <v>13</v>
      </c>
      <c r="E66" s="89" t="s">
        <v>126</v>
      </c>
      <c r="F66" s="72" t="s">
        <v>275</v>
      </c>
      <c r="G66" s="71" t="s">
        <v>10</v>
      </c>
      <c r="H66" s="71">
        <v>1973406</v>
      </c>
      <c r="I66" s="71" t="s">
        <v>10</v>
      </c>
      <c r="J66" s="71">
        <v>792780</v>
      </c>
      <c r="K66" s="71" t="s">
        <v>10</v>
      </c>
      <c r="L66" s="71">
        <v>90000</v>
      </c>
    </row>
    <row r="67" spans="2:12" s="43" customFormat="1" ht="10.5">
      <c r="B67" s="72" t="s">
        <v>72</v>
      </c>
      <c r="C67" s="89" t="s">
        <v>73</v>
      </c>
      <c r="D67" s="72" t="s">
        <v>13</v>
      </c>
      <c r="E67" s="89" t="s">
        <v>128</v>
      </c>
      <c r="F67" s="72" t="s">
        <v>214</v>
      </c>
      <c r="G67" s="71" t="s">
        <v>10</v>
      </c>
      <c r="H67" s="71">
        <v>1344486</v>
      </c>
      <c r="I67" s="71" t="s">
        <v>10</v>
      </c>
      <c r="J67" s="71">
        <v>46055</v>
      </c>
      <c r="K67" s="71" t="s">
        <v>10</v>
      </c>
      <c r="L67" s="71">
        <v>100000</v>
      </c>
    </row>
    <row r="68" spans="2:12" s="43" customFormat="1" ht="10.5">
      <c r="B68" s="72" t="s">
        <v>282</v>
      </c>
      <c r="C68" s="89" t="s">
        <v>283</v>
      </c>
      <c r="D68" s="72" t="s">
        <v>13</v>
      </c>
      <c r="E68" s="89" t="s">
        <v>284</v>
      </c>
      <c r="F68" s="72" t="s">
        <v>285</v>
      </c>
      <c r="G68" s="71" t="s">
        <v>10</v>
      </c>
      <c r="H68" s="71">
        <v>173021</v>
      </c>
      <c r="I68" s="71" t="s">
        <v>10</v>
      </c>
      <c r="J68" s="71">
        <v>2</v>
      </c>
      <c r="K68" s="71" t="s">
        <v>10</v>
      </c>
      <c r="L68" s="71">
        <v>50000</v>
      </c>
    </row>
    <row r="69" spans="2:12" s="43" customFormat="1" ht="10.5">
      <c r="B69" s="72" t="s">
        <v>286</v>
      </c>
      <c r="C69" s="89" t="s">
        <v>287</v>
      </c>
      <c r="D69" s="72" t="s">
        <v>13</v>
      </c>
      <c r="E69" s="89" t="s">
        <v>288</v>
      </c>
      <c r="F69" s="72" t="s">
        <v>289</v>
      </c>
      <c r="G69" s="71" t="s">
        <v>10</v>
      </c>
      <c r="H69" s="71">
        <v>195000</v>
      </c>
      <c r="I69" s="71" t="s">
        <v>10</v>
      </c>
      <c r="J69" s="71" t="s">
        <v>10</v>
      </c>
      <c r="K69" s="71" t="s">
        <v>10</v>
      </c>
      <c r="L69" s="71">
        <v>2</v>
      </c>
    </row>
    <row r="70" spans="2:12" s="43" customFormat="1" ht="10.5">
      <c r="B70" s="188" t="s">
        <v>12</v>
      </c>
      <c r="C70" s="189"/>
      <c r="D70" s="189"/>
      <c r="E70" s="189"/>
      <c r="F70" s="190"/>
      <c r="G70" s="34" t="s">
        <v>10</v>
      </c>
      <c r="H70" s="34">
        <f>H65+H66+H67+H68+H69</f>
        <v>3867864</v>
      </c>
      <c r="I70" s="34" t="s">
        <v>10</v>
      </c>
      <c r="J70" s="34">
        <f>J65+J66+J67+J68</f>
        <v>987780</v>
      </c>
      <c r="K70" s="34" t="s">
        <v>10</v>
      </c>
      <c r="L70" s="34">
        <f>L65+L66+L67+L68+L69</f>
        <v>250002</v>
      </c>
    </row>
    <row r="71" spans="2:12" s="43" customFormat="1" ht="10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4" ht="10.5">
      <c r="B72" s="194" t="s">
        <v>0</v>
      </c>
      <c r="C72" s="194"/>
      <c r="D72" s="48" t="s">
        <v>208</v>
      </c>
    </row>
    <row r="73" spans="2:4" ht="10.5">
      <c r="B73" s="194" t="s">
        <v>1</v>
      </c>
      <c r="C73" s="194"/>
      <c r="D73" s="35" t="s">
        <v>83</v>
      </c>
    </row>
    <row r="74" spans="2:6" ht="10.5">
      <c r="B74" s="194" t="s">
        <v>2</v>
      </c>
      <c r="C74" s="194"/>
      <c r="D74" s="35" t="s">
        <v>185</v>
      </c>
      <c r="E74" s="35"/>
      <c r="F74" s="54"/>
    </row>
    <row r="75" ht="10.5">
      <c r="L75" s="42" t="s">
        <v>53</v>
      </c>
    </row>
    <row r="76" spans="2:12" s="43" customFormat="1" ht="30.75" customHeight="1">
      <c r="B76" s="185" t="s">
        <v>4</v>
      </c>
      <c r="C76" s="185" t="s">
        <v>5</v>
      </c>
      <c r="D76" s="185" t="s">
        <v>116</v>
      </c>
      <c r="E76" s="185" t="s">
        <v>7</v>
      </c>
      <c r="F76" s="185" t="s">
        <v>8</v>
      </c>
      <c r="G76" s="184" t="s">
        <v>106</v>
      </c>
      <c r="H76" s="184"/>
      <c r="I76" s="182" t="s">
        <v>209</v>
      </c>
      <c r="J76" s="183"/>
      <c r="K76" s="182" t="s">
        <v>210</v>
      </c>
      <c r="L76" s="183"/>
    </row>
    <row r="77" spans="2:12" s="43" customFormat="1" ht="10.5">
      <c r="B77" s="186"/>
      <c r="C77" s="186"/>
      <c r="D77" s="186"/>
      <c r="E77" s="186"/>
      <c r="F77" s="186"/>
      <c r="G77" s="32" t="s">
        <v>212</v>
      </c>
      <c r="H77" s="32" t="s">
        <v>9</v>
      </c>
      <c r="I77" s="32" t="s">
        <v>212</v>
      </c>
      <c r="J77" s="32" t="s">
        <v>9</v>
      </c>
      <c r="K77" s="32" t="s">
        <v>212</v>
      </c>
      <c r="L77" s="32" t="s">
        <v>9</v>
      </c>
    </row>
    <row r="78" spans="2:12" s="43" customFormat="1" ht="10.5">
      <c r="B78" s="72" t="s">
        <v>186</v>
      </c>
      <c r="C78" s="89" t="s">
        <v>187</v>
      </c>
      <c r="D78" s="72" t="s">
        <v>13</v>
      </c>
      <c r="E78" s="89" t="s">
        <v>188</v>
      </c>
      <c r="F78" s="72" t="s">
        <v>290</v>
      </c>
      <c r="G78" s="71" t="s">
        <v>10</v>
      </c>
      <c r="H78" s="71">
        <v>9800</v>
      </c>
      <c r="I78" s="71" t="s">
        <v>10</v>
      </c>
      <c r="J78" s="71">
        <v>2186</v>
      </c>
      <c r="K78" s="71" t="s">
        <v>10</v>
      </c>
      <c r="L78" s="71">
        <v>1336</v>
      </c>
    </row>
    <row r="79" spans="2:12" s="43" customFormat="1" ht="10.5">
      <c r="B79" s="188" t="s">
        <v>12</v>
      </c>
      <c r="C79" s="189"/>
      <c r="D79" s="189"/>
      <c r="E79" s="189"/>
      <c r="F79" s="190"/>
      <c r="G79" s="34"/>
      <c r="H79" s="34">
        <f>SUM(H78:H78)</f>
        <v>9800</v>
      </c>
      <c r="I79" s="34" t="s">
        <v>10</v>
      </c>
      <c r="J79" s="34">
        <f>SUM(J78)</f>
        <v>2186</v>
      </c>
      <c r="K79" s="34" t="s">
        <v>10</v>
      </c>
      <c r="L79" s="34">
        <f>SUM(L78:L78)</f>
        <v>1336</v>
      </c>
    </row>
    <row r="80" spans="2:12" s="43" customFormat="1" ht="10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2:4" ht="10.5">
      <c r="B81" s="194" t="s">
        <v>0</v>
      </c>
      <c r="C81" s="194"/>
      <c r="D81" s="48" t="s">
        <v>208</v>
      </c>
    </row>
    <row r="82" spans="2:4" ht="10.5">
      <c r="B82" s="194" t="s">
        <v>1</v>
      </c>
      <c r="C82" s="194"/>
      <c r="D82" s="35" t="s">
        <v>83</v>
      </c>
    </row>
    <row r="83" spans="2:6" ht="10.5">
      <c r="B83" s="194" t="s">
        <v>2</v>
      </c>
      <c r="C83" s="194"/>
      <c r="D83" s="35" t="s">
        <v>84</v>
      </c>
      <c r="E83" s="35"/>
      <c r="F83" s="54"/>
    </row>
    <row r="84" ht="10.5">
      <c r="L84" s="42" t="s">
        <v>53</v>
      </c>
    </row>
    <row r="85" spans="2:12" s="43" customFormat="1" ht="30.75" customHeight="1">
      <c r="B85" s="185" t="s">
        <v>4</v>
      </c>
      <c r="C85" s="185" t="s">
        <v>5</v>
      </c>
      <c r="D85" s="185" t="s">
        <v>116</v>
      </c>
      <c r="E85" s="185" t="s">
        <v>7</v>
      </c>
      <c r="F85" s="185" t="s">
        <v>8</v>
      </c>
      <c r="G85" s="184" t="s">
        <v>106</v>
      </c>
      <c r="H85" s="184"/>
      <c r="I85" s="182" t="s">
        <v>209</v>
      </c>
      <c r="J85" s="183"/>
      <c r="K85" s="182" t="s">
        <v>210</v>
      </c>
      <c r="L85" s="183"/>
    </row>
    <row r="86" spans="2:12" s="43" customFormat="1" ht="10.5">
      <c r="B86" s="186"/>
      <c r="C86" s="186"/>
      <c r="D86" s="186"/>
      <c r="E86" s="186"/>
      <c r="F86" s="186"/>
      <c r="G86" s="32" t="s">
        <v>212</v>
      </c>
      <c r="H86" s="32" t="s">
        <v>9</v>
      </c>
      <c r="I86" s="32" t="s">
        <v>212</v>
      </c>
      <c r="J86" s="32" t="s">
        <v>9</v>
      </c>
      <c r="K86" s="32" t="s">
        <v>212</v>
      </c>
      <c r="L86" s="32" t="s">
        <v>9</v>
      </c>
    </row>
    <row r="87" spans="2:12" s="43" customFormat="1" ht="10.5">
      <c r="B87" s="72" t="s">
        <v>85</v>
      </c>
      <c r="C87" s="89" t="s">
        <v>86</v>
      </c>
      <c r="D87" s="72" t="s">
        <v>13</v>
      </c>
      <c r="E87" s="89" t="s">
        <v>291</v>
      </c>
      <c r="F87" s="72" t="s">
        <v>292</v>
      </c>
      <c r="G87" s="71" t="s">
        <v>10</v>
      </c>
      <c r="H87" s="71">
        <v>70000</v>
      </c>
      <c r="I87" s="71" t="s">
        <v>10</v>
      </c>
      <c r="J87" s="71" t="s">
        <v>10</v>
      </c>
      <c r="K87" s="71" t="s">
        <v>10</v>
      </c>
      <c r="L87" s="71">
        <v>1</v>
      </c>
    </row>
    <row r="88" spans="2:12" s="43" customFormat="1" ht="10.5">
      <c r="B88" s="188" t="s">
        <v>12</v>
      </c>
      <c r="C88" s="189"/>
      <c r="D88" s="189"/>
      <c r="E88" s="189"/>
      <c r="F88" s="190"/>
      <c r="G88" s="34"/>
      <c r="H88" s="34">
        <f>SUM(H87:H87)</f>
        <v>70000</v>
      </c>
      <c r="I88" s="34" t="s">
        <v>10</v>
      </c>
      <c r="J88" s="34" t="s">
        <v>10</v>
      </c>
      <c r="K88" s="34" t="s">
        <v>10</v>
      </c>
      <c r="L88" s="34">
        <f>SUM(L87:L87)</f>
        <v>1</v>
      </c>
    </row>
    <row r="89" spans="2:12" s="43" customFormat="1" ht="10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2:12" s="43" customFormat="1" ht="10.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2:12" s="43" customFormat="1" ht="10.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2:5" ht="10.5">
      <c r="B92" s="49" t="s">
        <v>0</v>
      </c>
      <c r="C92" s="49"/>
      <c r="D92" s="194" t="s">
        <v>208</v>
      </c>
      <c r="E92" s="194"/>
    </row>
    <row r="93" spans="2:5" ht="10.5">
      <c r="B93" s="49" t="s">
        <v>1</v>
      </c>
      <c r="C93" s="49"/>
      <c r="D93" s="194" t="s">
        <v>107</v>
      </c>
      <c r="E93" s="194"/>
    </row>
    <row r="94" spans="2:5" ht="11.25" customHeight="1">
      <c r="B94" s="49" t="s">
        <v>2</v>
      </c>
      <c r="C94" s="49"/>
      <c r="D94" s="194" t="s">
        <v>203</v>
      </c>
      <c r="E94" s="194"/>
    </row>
    <row r="95" ht="10.5">
      <c r="L95" s="42" t="s">
        <v>53</v>
      </c>
    </row>
    <row r="96" spans="2:12" s="43" customFormat="1" ht="30.75" customHeight="1">
      <c r="B96" s="185" t="s">
        <v>4</v>
      </c>
      <c r="C96" s="185" t="s">
        <v>5</v>
      </c>
      <c r="D96" s="185" t="s">
        <v>116</v>
      </c>
      <c r="E96" s="185" t="s">
        <v>7</v>
      </c>
      <c r="F96" s="185" t="s">
        <v>8</v>
      </c>
      <c r="G96" s="184" t="s">
        <v>106</v>
      </c>
      <c r="H96" s="184"/>
      <c r="I96" s="182" t="s">
        <v>209</v>
      </c>
      <c r="J96" s="183"/>
      <c r="K96" s="182" t="s">
        <v>210</v>
      </c>
      <c r="L96" s="183"/>
    </row>
    <row r="97" spans="2:12" s="43" customFormat="1" ht="10.5">
      <c r="B97" s="186"/>
      <c r="C97" s="186"/>
      <c r="D97" s="186"/>
      <c r="E97" s="186"/>
      <c r="F97" s="186"/>
      <c r="G97" s="32" t="s">
        <v>212</v>
      </c>
      <c r="H97" s="32" t="s">
        <v>9</v>
      </c>
      <c r="I97" s="32" t="s">
        <v>212</v>
      </c>
      <c r="J97" s="32" t="s">
        <v>9</v>
      </c>
      <c r="K97" s="32" t="s">
        <v>212</v>
      </c>
      <c r="L97" s="32" t="s">
        <v>9</v>
      </c>
    </row>
    <row r="98" spans="2:12" s="90" customFormat="1" ht="19.5">
      <c r="B98" s="72" t="s">
        <v>293</v>
      </c>
      <c r="C98" s="89" t="s">
        <v>384</v>
      </c>
      <c r="D98" s="72" t="s">
        <v>13</v>
      </c>
      <c r="E98" s="89" t="s">
        <v>294</v>
      </c>
      <c r="F98" s="72" t="s">
        <v>180</v>
      </c>
      <c r="G98" s="71" t="s">
        <v>10</v>
      </c>
      <c r="H98" s="71">
        <v>7500</v>
      </c>
      <c r="I98" s="71" t="s">
        <v>10</v>
      </c>
      <c r="J98" s="71">
        <v>1500</v>
      </c>
      <c r="K98" s="71" t="s">
        <v>10</v>
      </c>
      <c r="L98" s="71">
        <v>2500</v>
      </c>
    </row>
    <row r="99" spans="2:12" s="43" customFormat="1" ht="10.5">
      <c r="B99" s="188" t="s">
        <v>12</v>
      </c>
      <c r="C99" s="189"/>
      <c r="D99" s="189"/>
      <c r="E99" s="189"/>
      <c r="F99" s="190"/>
      <c r="G99" s="34"/>
      <c r="H99" s="34">
        <f>SUM(H98:H98)</f>
        <v>7500</v>
      </c>
      <c r="I99" s="34" t="s">
        <v>10</v>
      </c>
      <c r="J99" s="34" t="s">
        <v>10</v>
      </c>
      <c r="K99" s="34" t="s">
        <v>10</v>
      </c>
      <c r="L99" s="34">
        <f>SUM(L98:L98)</f>
        <v>2500</v>
      </c>
    </row>
    <row r="100" spans="2:12" s="43" customFormat="1" ht="10.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12" s="43" customFormat="1" ht="10.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5" ht="10.5">
      <c r="B102" s="49" t="s">
        <v>0</v>
      </c>
      <c r="C102" s="49"/>
      <c r="D102" s="194" t="s">
        <v>208</v>
      </c>
      <c r="E102" s="194"/>
    </row>
    <row r="103" spans="2:5" ht="10.5">
      <c r="B103" s="49" t="s">
        <v>1</v>
      </c>
      <c r="C103" s="49"/>
      <c r="D103" s="194" t="s">
        <v>107</v>
      </c>
      <c r="E103" s="194"/>
    </row>
    <row r="104" spans="2:5" ht="10.5">
      <c r="B104" s="49" t="s">
        <v>2</v>
      </c>
      <c r="C104" s="49"/>
      <c r="D104" s="194" t="s">
        <v>17</v>
      </c>
      <c r="E104" s="194"/>
    </row>
    <row r="105" ht="10.5">
      <c r="L105" s="42" t="s">
        <v>53</v>
      </c>
    </row>
    <row r="106" spans="2:12" s="43" customFormat="1" ht="30.75" customHeight="1">
      <c r="B106" s="185" t="s">
        <v>4</v>
      </c>
      <c r="C106" s="185" t="s">
        <v>5</v>
      </c>
      <c r="D106" s="185" t="s">
        <v>116</v>
      </c>
      <c r="E106" s="185" t="s">
        <v>7</v>
      </c>
      <c r="F106" s="185" t="s">
        <v>8</v>
      </c>
      <c r="G106" s="184" t="s">
        <v>106</v>
      </c>
      <c r="H106" s="184"/>
      <c r="I106" s="182" t="s">
        <v>209</v>
      </c>
      <c r="J106" s="183"/>
      <c r="K106" s="182" t="s">
        <v>210</v>
      </c>
      <c r="L106" s="183"/>
    </row>
    <row r="107" spans="2:12" s="43" customFormat="1" ht="10.5">
      <c r="B107" s="186"/>
      <c r="C107" s="186"/>
      <c r="D107" s="186"/>
      <c r="E107" s="186"/>
      <c r="F107" s="186"/>
      <c r="G107" s="32" t="s">
        <v>212</v>
      </c>
      <c r="H107" s="32" t="s">
        <v>9</v>
      </c>
      <c r="I107" s="32" t="s">
        <v>212</v>
      </c>
      <c r="J107" s="32" t="s">
        <v>9</v>
      </c>
      <c r="K107" s="32" t="s">
        <v>212</v>
      </c>
      <c r="L107" s="32" t="s">
        <v>9</v>
      </c>
    </row>
    <row r="108" spans="2:12" s="43" customFormat="1" ht="10.5">
      <c r="B108" s="72" t="s">
        <v>295</v>
      </c>
      <c r="C108" s="89" t="s">
        <v>61</v>
      </c>
      <c r="D108" s="72" t="s">
        <v>13</v>
      </c>
      <c r="E108" s="89" t="s">
        <v>56</v>
      </c>
      <c r="F108" s="72" t="s">
        <v>230</v>
      </c>
      <c r="G108" s="71" t="s">
        <v>10</v>
      </c>
      <c r="H108" s="71">
        <v>500</v>
      </c>
      <c r="I108" s="71" t="s">
        <v>10</v>
      </c>
      <c r="J108" s="71" t="s">
        <v>10</v>
      </c>
      <c r="K108" s="71" t="s">
        <v>10</v>
      </c>
      <c r="L108" s="71">
        <v>500</v>
      </c>
    </row>
    <row r="109" spans="2:12" s="43" customFormat="1" ht="21">
      <c r="B109" s="72" t="s">
        <v>18</v>
      </c>
      <c r="C109" s="89" t="s">
        <v>69</v>
      </c>
      <c r="D109" s="72" t="s">
        <v>13</v>
      </c>
      <c r="E109" s="73" t="s">
        <v>129</v>
      </c>
      <c r="F109" s="72" t="s">
        <v>183</v>
      </c>
      <c r="G109" s="71" t="s">
        <v>10</v>
      </c>
      <c r="H109" s="71">
        <v>45239</v>
      </c>
      <c r="I109" s="71" t="s">
        <v>10</v>
      </c>
      <c r="J109" s="71">
        <v>36239</v>
      </c>
      <c r="K109" s="71" t="s">
        <v>10</v>
      </c>
      <c r="L109" s="71">
        <v>3000</v>
      </c>
    </row>
    <row r="110" spans="2:12" s="43" customFormat="1" ht="10.5">
      <c r="B110" s="66" t="s">
        <v>19</v>
      </c>
      <c r="C110" s="161" t="s">
        <v>296</v>
      </c>
      <c r="D110" s="146" t="s">
        <v>13</v>
      </c>
      <c r="E110" s="147" t="s">
        <v>297</v>
      </c>
      <c r="F110" s="146" t="s">
        <v>290</v>
      </c>
      <c r="G110" s="148" t="s">
        <v>10</v>
      </c>
      <c r="H110" s="148">
        <v>21200</v>
      </c>
      <c r="I110" s="148" t="s">
        <v>10</v>
      </c>
      <c r="J110" s="148">
        <v>2215</v>
      </c>
      <c r="K110" s="148" t="s">
        <v>10</v>
      </c>
      <c r="L110" s="148">
        <v>2000</v>
      </c>
    </row>
    <row r="111" spans="2:12" s="43" customFormat="1" ht="10.5">
      <c r="B111" s="66" t="s">
        <v>19</v>
      </c>
      <c r="C111" s="161" t="s">
        <v>298</v>
      </c>
      <c r="D111" s="146" t="s">
        <v>13</v>
      </c>
      <c r="E111" s="147" t="s">
        <v>299</v>
      </c>
      <c r="F111" s="146" t="s">
        <v>290</v>
      </c>
      <c r="G111" s="148" t="s">
        <v>10</v>
      </c>
      <c r="H111" s="148">
        <v>31800</v>
      </c>
      <c r="I111" s="148" t="s">
        <v>10</v>
      </c>
      <c r="J111" s="148" t="s">
        <v>10</v>
      </c>
      <c r="K111" s="148" t="s">
        <v>10</v>
      </c>
      <c r="L111" s="148">
        <v>2000</v>
      </c>
    </row>
    <row r="112" spans="2:12" s="43" customFormat="1" ht="10.5">
      <c r="B112" s="66" t="s">
        <v>19</v>
      </c>
      <c r="C112" s="161" t="s">
        <v>300</v>
      </c>
      <c r="D112" s="146" t="s">
        <v>13</v>
      </c>
      <c r="E112" s="147" t="s">
        <v>301</v>
      </c>
      <c r="F112" s="146" t="s">
        <v>180</v>
      </c>
      <c r="G112" s="148" t="s">
        <v>10</v>
      </c>
      <c r="H112" s="148">
        <v>6758</v>
      </c>
      <c r="I112" s="148" t="s">
        <v>10</v>
      </c>
      <c r="J112" s="148" t="s">
        <v>10</v>
      </c>
      <c r="K112" s="148" t="s">
        <v>10</v>
      </c>
      <c r="L112" s="148">
        <v>4100</v>
      </c>
    </row>
    <row r="113" spans="2:12" s="43" customFormat="1" ht="10.5">
      <c r="B113" s="66" t="s">
        <v>19</v>
      </c>
      <c r="C113" s="161" t="s">
        <v>302</v>
      </c>
      <c r="D113" s="146" t="s">
        <v>13</v>
      </c>
      <c r="E113" s="147" t="s">
        <v>303</v>
      </c>
      <c r="F113" s="146" t="s">
        <v>180</v>
      </c>
      <c r="G113" s="148" t="s">
        <v>10</v>
      </c>
      <c r="H113" s="148">
        <v>5300</v>
      </c>
      <c r="I113" s="148" t="s">
        <v>10</v>
      </c>
      <c r="J113" s="148" t="s">
        <v>10</v>
      </c>
      <c r="K113" s="148" t="s">
        <v>10</v>
      </c>
      <c r="L113" s="148">
        <v>4300</v>
      </c>
    </row>
    <row r="114" spans="2:12" s="43" customFormat="1" ht="10.5">
      <c r="B114" s="66" t="s">
        <v>19</v>
      </c>
      <c r="C114" s="161" t="s">
        <v>304</v>
      </c>
      <c r="D114" s="146" t="s">
        <v>13</v>
      </c>
      <c r="E114" s="147" t="s">
        <v>305</v>
      </c>
      <c r="F114" s="146" t="s">
        <v>290</v>
      </c>
      <c r="G114" s="148" t="s">
        <v>10</v>
      </c>
      <c r="H114" s="148">
        <v>14575</v>
      </c>
      <c r="I114" s="148" t="s">
        <v>10</v>
      </c>
      <c r="J114" s="148" t="s">
        <v>10</v>
      </c>
      <c r="K114" s="148" t="s">
        <v>10</v>
      </c>
      <c r="L114" s="148">
        <v>3000</v>
      </c>
    </row>
    <row r="115" spans="2:12" s="43" customFormat="1" ht="10.5">
      <c r="B115" s="66" t="s">
        <v>19</v>
      </c>
      <c r="C115" s="161" t="s">
        <v>306</v>
      </c>
      <c r="D115" s="146" t="s">
        <v>13</v>
      </c>
      <c r="E115" s="147" t="s">
        <v>303</v>
      </c>
      <c r="F115" s="146" t="s">
        <v>180</v>
      </c>
      <c r="G115" s="148" t="s">
        <v>10</v>
      </c>
      <c r="H115" s="148">
        <v>5300</v>
      </c>
      <c r="I115" s="148" t="s">
        <v>10</v>
      </c>
      <c r="J115" s="148" t="s">
        <v>10</v>
      </c>
      <c r="K115" s="148" t="s">
        <v>10</v>
      </c>
      <c r="L115" s="148">
        <v>3000</v>
      </c>
    </row>
    <row r="116" spans="2:12" s="43" customFormat="1" ht="10.5">
      <c r="B116" s="66" t="s">
        <v>19</v>
      </c>
      <c r="C116" s="161" t="s">
        <v>307</v>
      </c>
      <c r="D116" s="146" t="s">
        <v>13</v>
      </c>
      <c r="E116" s="147" t="s">
        <v>308</v>
      </c>
      <c r="F116" s="146" t="s">
        <v>150</v>
      </c>
      <c r="G116" s="148" t="s">
        <v>10</v>
      </c>
      <c r="H116" s="148">
        <v>19176</v>
      </c>
      <c r="I116" s="148" t="s">
        <v>10</v>
      </c>
      <c r="J116" s="148">
        <v>19076</v>
      </c>
      <c r="K116" s="148" t="s">
        <v>10</v>
      </c>
      <c r="L116" s="148">
        <v>100</v>
      </c>
    </row>
    <row r="117" spans="2:12" s="43" customFormat="1" ht="10.5">
      <c r="B117" s="72" t="s">
        <v>309</v>
      </c>
      <c r="C117" s="89" t="s">
        <v>114</v>
      </c>
      <c r="D117" s="72" t="s">
        <v>13</v>
      </c>
      <c r="E117" s="73" t="s">
        <v>130</v>
      </c>
      <c r="F117" s="72" t="s">
        <v>230</v>
      </c>
      <c r="G117" s="71" t="s">
        <v>10</v>
      </c>
      <c r="H117" s="71">
        <v>1000</v>
      </c>
      <c r="I117" s="71" t="s">
        <v>10</v>
      </c>
      <c r="J117" s="71" t="s">
        <v>10</v>
      </c>
      <c r="K117" s="71" t="s">
        <v>10</v>
      </c>
      <c r="L117" s="71">
        <v>1000</v>
      </c>
    </row>
    <row r="118" spans="2:12" s="43" customFormat="1" ht="21">
      <c r="B118" s="66" t="s">
        <v>310</v>
      </c>
      <c r="C118" s="65" t="s">
        <v>74</v>
      </c>
      <c r="D118" s="66" t="s">
        <v>13</v>
      </c>
      <c r="E118" s="74" t="s">
        <v>311</v>
      </c>
      <c r="F118" s="66" t="s">
        <v>230</v>
      </c>
      <c r="G118" s="67" t="s">
        <v>10</v>
      </c>
      <c r="H118" s="67">
        <v>4000</v>
      </c>
      <c r="I118" s="67" t="s">
        <v>10</v>
      </c>
      <c r="J118" s="67" t="s">
        <v>10</v>
      </c>
      <c r="K118" s="67" t="s">
        <v>10</v>
      </c>
      <c r="L118" s="67">
        <v>4000</v>
      </c>
    </row>
    <row r="119" spans="2:12" s="43" customFormat="1" ht="10.5">
      <c r="B119" s="188" t="s">
        <v>12</v>
      </c>
      <c r="C119" s="189"/>
      <c r="D119" s="189"/>
      <c r="E119" s="189"/>
      <c r="F119" s="190"/>
      <c r="G119" s="34" t="s">
        <v>10</v>
      </c>
      <c r="H119" s="34">
        <f>SUM(H108:H118)</f>
        <v>154848</v>
      </c>
      <c r="I119" s="34" t="s">
        <v>10</v>
      </c>
      <c r="J119" s="34">
        <f>SUM(J116:J118)</f>
        <v>19076</v>
      </c>
      <c r="K119" s="34" t="s">
        <v>10</v>
      </c>
      <c r="L119" s="34">
        <f>SUM(L108:L118)</f>
        <v>27000</v>
      </c>
    </row>
    <row r="120" spans="2:12" s="43" customFormat="1" ht="10.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s="43" customFormat="1" ht="10.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5" ht="10.5">
      <c r="B122" s="194" t="s">
        <v>0</v>
      </c>
      <c r="C122" s="194"/>
      <c r="D122" s="35" t="s">
        <v>208</v>
      </c>
      <c r="E122" s="54"/>
    </row>
    <row r="123" spans="2:5" ht="10.5">
      <c r="B123" s="194" t="s">
        <v>1</v>
      </c>
      <c r="C123" s="194"/>
      <c r="D123" s="35" t="s">
        <v>99</v>
      </c>
      <c r="E123" s="54"/>
    </row>
    <row r="124" spans="2:5" ht="10.5">
      <c r="B124" s="194" t="s">
        <v>2</v>
      </c>
      <c r="C124" s="194"/>
      <c r="D124" s="194" t="s">
        <v>191</v>
      </c>
      <c r="E124" s="194"/>
    </row>
    <row r="125" ht="10.5">
      <c r="L125" s="42" t="s">
        <v>53</v>
      </c>
    </row>
    <row r="126" spans="2:12" s="43" customFormat="1" ht="30.75" customHeight="1">
      <c r="B126" s="185" t="s">
        <v>4</v>
      </c>
      <c r="C126" s="185" t="s">
        <v>5</v>
      </c>
      <c r="D126" s="185" t="s">
        <v>116</v>
      </c>
      <c r="E126" s="185" t="s">
        <v>7</v>
      </c>
      <c r="F126" s="185" t="s">
        <v>8</v>
      </c>
      <c r="G126" s="184" t="s">
        <v>106</v>
      </c>
      <c r="H126" s="184"/>
      <c r="I126" s="182" t="s">
        <v>209</v>
      </c>
      <c r="J126" s="183"/>
      <c r="K126" s="182" t="s">
        <v>210</v>
      </c>
      <c r="L126" s="183"/>
    </row>
    <row r="127" spans="2:12" s="43" customFormat="1" ht="10.5">
      <c r="B127" s="186"/>
      <c r="C127" s="186"/>
      <c r="D127" s="186"/>
      <c r="E127" s="186"/>
      <c r="F127" s="186"/>
      <c r="G127" s="32" t="s">
        <v>212</v>
      </c>
      <c r="H127" s="32" t="s">
        <v>9</v>
      </c>
      <c r="I127" s="32" t="s">
        <v>212</v>
      </c>
      <c r="J127" s="32" t="s">
        <v>9</v>
      </c>
      <c r="K127" s="32" t="s">
        <v>212</v>
      </c>
      <c r="L127" s="32" t="s">
        <v>9</v>
      </c>
    </row>
    <row r="128" spans="2:12" s="43" customFormat="1" ht="19.5">
      <c r="B128" s="66" t="s">
        <v>312</v>
      </c>
      <c r="C128" s="65" t="s">
        <v>393</v>
      </c>
      <c r="D128" s="66" t="s">
        <v>13</v>
      </c>
      <c r="E128" s="65" t="s">
        <v>314</v>
      </c>
      <c r="F128" s="66" t="s">
        <v>315</v>
      </c>
      <c r="G128" s="67" t="s">
        <v>10</v>
      </c>
      <c r="H128" s="67">
        <v>15925</v>
      </c>
      <c r="I128" s="67" t="s">
        <v>10</v>
      </c>
      <c r="J128" s="67">
        <v>12480</v>
      </c>
      <c r="K128" s="67" t="s">
        <v>10</v>
      </c>
      <c r="L128" s="67">
        <v>3445</v>
      </c>
    </row>
    <row r="129" spans="2:12" s="43" customFormat="1" ht="28.5">
      <c r="B129" s="66" t="s">
        <v>192</v>
      </c>
      <c r="C129" s="65" t="s">
        <v>389</v>
      </c>
      <c r="D129" s="66" t="s">
        <v>13</v>
      </c>
      <c r="E129" s="65" t="s">
        <v>316</v>
      </c>
      <c r="F129" s="66" t="s">
        <v>290</v>
      </c>
      <c r="G129" s="67" t="s">
        <v>10</v>
      </c>
      <c r="H129" s="67">
        <v>22000</v>
      </c>
      <c r="I129" s="67" t="s">
        <v>10</v>
      </c>
      <c r="J129" s="67">
        <v>850</v>
      </c>
      <c r="K129" s="67" t="s">
        <v>10</v>
      </c>
      <c r="L129" s="67">
        <v>9000</v>
      </c>
    </row>
    <row r="130" spans="2:12" ht="10.5">
      <c r="B130" s="196" t="s">
        <v>12</v>
      </c>
      <c r="C130" s="197"/>
      <c r="D130" s="197"/>
      <c r="E130" s="197"/>
      <c r="F130" s="198"/>
      <c r="G130" s="55" t="s">
        <v>10</v>
      </c>
      <c r="H130" s="55">
        <f>SUM(H128:H129)</f>
        <v>37925</v>
      </c>
      <c r="I130" s="55" t="s">
        <v>10</v>
      </c>
      <c r="J130" s="55">
        <f>SUM(J128:J129)</f>
        <v>13330</v>
      </c>
      <c r="K130" s="55" t="s">
        <v>10</v>
      </c>
      <c r="L130" s="55">
        <f>SUM(L128:L129)</f>
        <v>12445</v>
      </c>
    </row>
    <row r="131" spans="2:9" s="1" customFormat="1" ht="9">
      <c r="B131" s="31" t="s">
        <v>313</v>
      </c>
      <c r="C131" s="7"/>
      <c r="D131" s="7"/>
      <c r="E131" s="7"/>
      <c r="F131" s="27"/>
      <c r="G131" s="7"/>
      <c r="H131" s="7"/>
      <c r="I131" s="7"/>
    </row>
    <row r="132" spans="2:12" s="43" customFormat="1" ht="9" customHeight="1">
      <c r="B132" s="51"/>
      <c r="C132" s="51"/>
      <c r="D132" s="51"/>
      <c r="E132" s="51"/>
      <c r="F132" s="51"/>
      <c r="G132" s="52"/>
      <c r="H132" s="52"/>
      <c r="I132" s="52"/>
      <c r="J132" s="52"/>
      <c r="K132" s="52"/>
      <c r="L132" s="52"/>
    </row>
    <row r="133" spans="2:12" s="43" customFormat="1" ht="9" customHeight="1">
      <c r="B133" s="51"/>
      <c r="C133" s="51"/>
      <c r="D133" s="51"/>
      <c r="E133" s="51"/>
      <c r="F133" s="51"/>
      <c r="G133" s="52"/>
      <c r="H133" s="52"/>
      <c r="I133" s="52"/>
      <c r="J133" s="52"/>
      <c r="K133" s="52"/>
      <c r="L133" s="52"/>
    </row>
    <row r="134" spans="2:12" s="43" customFormat="1" ht="9" customHeight="1">
      <c r="B134" s="51"/>
      <c r="C134" s="51"/>
      <c r="D134" s="51"/>
      <c r="E134" s="51"/>
      <c r="F134" s="51"/>
      <c r="G134" s="52"/>
      <c r="H134" s="52"/>
      <c r="I134" s="52"/>
      <c r="J134" s="52"/>
      <c r="K134" s="52"/>
      <c r="L134" s="52"/>
    </row>
    <row r="135" spans="2:5" ht="10.5">
      <c r="B135" s="194" t="s">
        <v>0</v>
      </c>
      <c r="C135" s="194"/>
      <c r="D135" s="35" t="s">
        <v>208</v>
      </c>
      <c r="E135" s="54"/>
    </row>
    <row r="136" spans="2:5" ht="10.5">
      <c r="B136" s="194" t="s">
        <v>1</v>
      </c>
      <c r="C136" s="194"/>
      <c r="D136" s="35" t="s">
        <v>99</v>
      </c>
      <c r="E136" s="54"/>
    </row>
    <row r="137" spans="2:5" ht="10.5">
      <c r="B137" s="194" t="s">
        <v>2</v>
      </c>
      <c r="C137" s="194"/>
      <c r="D137" s="194" t="s">
        <v>17</v>
      </c>
      <c r="E137" s="194"/>
    </row>
    <row r="138" ht="9" customHeight="1">
      <c r="L138" s="42" t="s">
        <v>53</v>
      </c>
    </row>
    <row r="139" spans="2:12" s="43" customFormat="1" ht="30.75" customHeight="1">
      <c r="B139" s="185" t="s">
        <v>4</v>
      </c>
      <c r="C139" s="185" t="s">
        <v>5</v>
      </c>
      <c r="D139" s="185" t="s">
        <v>116</v>
      </c>
      <c r="E139" s="185" t="s">
        <v>7</v>
      </c>
      <c r="F139" s="185" t="s">
        <v>8</v>
      </c>
      <c r="G139" s="184" t="s">
        <v>106</v>
      </c>
      <c r="H139" s="184"/>
      <c r="I139" s="182" t="s">
        <v>209</v>
      </c>
      <c r="J139" s="183"/>
      <c r="K139" s="182" t="s">
        <v>210</v>
      </c>
      <c r="L139" s="183"/>
    </row>
    <row r="140" spans="2:12" s="43" customFormat="1" ht="10.5">
      <c r="B140" s="186"/>
      <c r="C140" s="186"/>
      <c r="D140" s="186"/>
      <c r="E140" s="186"/>
      <c r="F140" s="186"/>
      <c r="G140" s="32" t="s">
        <v>212</v>
      </c>
      <c r="H140" s="32" t="s">
        <v>9</v>
      </c>
      <c r="I140" s="32" t="s">
        <v>212</v>
      </c>
      <c r="J140" s="32" t="s">
        <v>9</v>
      </c>
      <c r="K140" s="32" t="s">
        <v>212</v>
      </c>
      <c r="L140" s="32" t="s">
        <v>9</v>
      </c>
    </row>
    <row r="141" spans="2:12" s="43" customFormat="1" ht="10.5">
      <c r="B141" s="66" t="s">
        <v>100</v>
      </c>
      <c r="C141" s="65" t="s">
        <v>115</v>
      </c>
      <c r="D141" s="66" t="s">
        <v>13</v>
      </c>
      <c r="E141" s="65" t="s">
        <v>317</v>
      </c>
      <c r="F141" s="66" t="s">
        <v>189</v>
      </c>
      <c r="G141" s="67" t="s">
        <v>10</v>
      </c>
      <c r="H141" s="67">
        <v>54497</v>
      </c>
      <c r="I141" s="67" t="s">
        <v>10</v>
      </c>
      <c r="J141" s="67">
        <v>44497</v>
      </c>
      <c r="K141" s="67" t="s">
        <v>10</v>
      </c>
      <c r="L141" s="67">
        <v>10000</v>
      </c>
    </row>
    <row r="142" spans="2:12" ht="10.5">
      <c r="B142" s="196" t="s">
        <v>12</v>
      </c>
      <c r="C142" s="197"/>
      <c r="D142" s="197"/>
      <c r="E142" s="197"/>
      <c r="F142" s="198"/>
      <c r="G142" s="55" t="s">
        <v>10</v>
      </c>
      <c r="H142" s="55">
        <f>SUM(H141:H141)</f>
        <v>54497</v>
      </c>
      <c r="I142" s="55" t="s">
        <v>10</v>
      </c>
      <c r="J142" s="55">
        <f>SUM(J141:J141)</f>
        <v>44497</v>
      </c>
      <c r="K142" s="55" t="s">
        <v>10</v>
      </c>
      <c r="L142" s="55">
        <f>SUM(L141)</f>
        <v>10000</v>
      </c>
    </row>
    <row r="143" spans="2:12" s="43" customFormat="1" ht="9" customHeight="1">
      <c r="B143" s="51"/>
      <c r="C143" s="51"/>
      <c r="D143" s="51"/>
      <c r="E143" s="51"/>
      <c r="F143" s="51"/>
      <c r="G143" s="52"/>
      <c r="H143" s="52"/>
      <c r="I143" s="52"/>
      <c r="J143" s="52"/>
      <c r="K143" s="52"/>
      <c r="L143" s="52"/>
    </row>
    <row r="144" spans="2:12" s="43" customFormat="1" ht="9" customHeight="1">
      <c r="B144" s="51"/>
      <c r="C144" s="51"/>
      <c r="D144" s="51"/>
      <c r="E144" s="51"/>
      <c r="F144" s="51"/>
      <c r="G144" s="52"/>
      <c r="H144" s="52"/>
      <c r="I144" s="52"/>
      <c r="J144" s="52"/>
      <c r="K144" s="52"/>
      <c r="L144" s="52"/>
    </row>
    <row r="145" spans="2:12" s="43" customFormat="1" ht="9" customHeight="1">
      <c r="B145" s="51"/>
      <c r="C145" s="51"/>
      <c r="D145" s="51"/>
      <c r="E145" s="51"/>
      <c r="F145" s="51"/>
      <c r="G145" s="52"/>
      <c r="H145" s="52"/>
      <c r="I145" s="52"/>
      <c r="J145" s="52"/>
      <c r="K145" s="52"/>
      <c r="L145" s="52"/>
    </row>
    <row r="146" spans="2:5" ht="10.5">
      <c r="B146" s="194" t="s">
        <v>0</v>
      </c>
      <c r="C146" s="194"/>
      <c r="D146" s="35" t="s">
        <v>208</v>
      </c>
      <c r="E146" s="54"/>
    </row>
    <row r="147" spans="2:5" ht="10.5">
      <c r="B147" s="194" t="s">
        <v>1</v>
      </c>
      <c r="C147" s="194"/>
      <c r="D147" s="35" t="s">
        <v>20</v>
      </c>
      <c r="E147" s="54"/>
    </row>
    <row r="148" spans="2:5" ht="10.5">
      <c r="B148" s="194" t="s">
        <v>2</v>
      </c>
      <c r="C148" s="194"/>
      <c r="D148" s="194" t="s">
        <v>17</v>
      </c>
      <c r="E148" s="194"/>
    </row>
    <row r="149" ht="10.5">
      <c r="L149" s="42" t="s">
        <v>53</v>
      </c>
    </row>
    <row r="150" spans="2:12" s="43" customFormat="1" ht="30.75" customHeight="1">
      <c r="B150" s="185" t="s">
        <v>4</v>
      </c>
      <c r="C150" s="185" t="s">
        <v>5</v>
      </c>
      <c r="D150" s="185" t="s">
        <v>116</v>
      </c>
      <c r="E150" s="185" t="s">
        <v>7</v>
      </c>
      <c r="F150" s="185" t="s">
        <v>8</v>
      </c>
      <c r="G150" s="184" t="s">
        <v>106</v>
      </c>
      <c r="H150" s="184"/>
      <c r="I150" s="182" t="s">
        <v>209</v>
      </c>
      <c r="J150" s="183"/>
      <c r="K150" s="182" t="s">
        <v>210</v>
      </c>
      <c r="L150" s="183"/>
    </row>
    <row r="151" spans="2:12" s="43" customFormat="1" ht="10.5">
      <c r="B151" s="186"/>
      <c r="C151" s="186"/>
      <c r="D151" s="186"/>
      <c r="E151" s="186"/>
      <c r="F151" s="186"/>
      <c r="G151" s="32" t="s">
        <v>212</v>
      </c>
      <c r="H151" s="32" t="s">
        <v>9</v>
      </c>
      <c r="I151" s="32" t="s">
        <v>212</v>
      </c>
      <c r="J151" s="32" t="s">
        <v>9</v>
      </c>
      <c r="K151" s="32" t="s">
        <v>212</v>
      </c>
      <c r="L151" s="32" t="s">
        <v>9</v>
      </c>
    </row>
    <row r="152" spans="2:12" s="43" customFormat="1" ht="21">
      <c r="B152" s="66" t="s">
        <v>318</v>
      </c>
      <c r="C152" s="65" t="s">
        <v>64</v>
      </c>
      <c r="D152" s="66" t="s">
        <v>13</v>
      </c>
      <c r="E152" s="65" t="s">
        <v>319</v>
      </c>
      <c r="F152" s="66" t="s">
        <v>230</v>
      </c>
      <c r="G152" s="67" t="s">
        <v>10</v>
      </c>
      <c r="H152" s="67">
        <v>500</v>
      </c>
      <c r="I152" s="67" t="s">
        <v>10</v>
      </c>
      <c r="J152" s="67" t="s">
        <v>10</v>
      </c>
      <c r="K152" s="67" t="s">
        <v>10</v>
      </c>
      <c r="L152" s="67">
        <v>500</v>
      </c>
    </row>
    <row r="153" spans="2:12" s="43" customFormat="1" ht="10.5">
      <c r="B153" s="188" t="s">
        <v>12</v>
      </c>
      <c r="C153" s="189"/>
      <c r="D153" s="189"/>
      <c r="E153" s="189"/>
      <c r="F153" s="190"/>
      <c r="G153" s="34" t="s">
        <v>10</v>
      </c>
      <c r="H153" s="34">
        <f>SUM(H152:H152)</f>
        <v>500</v>
      </c>
      <c r="I153" s="34" t="s">
        <v>10</v>
      </c>
      <c r="J153" s="34" t="s">
        <v>10</v>
      </c>
      <c r="K153" s="34" t="s">
        <v>10</v>
      </c>
      <c r="L153" s="34">
        <f>SUM(L152)</f>
        <v>500</v>
      </c>
    </row>
    <row r="154" spans="2:12" s="43" customFormat="1" ht="10.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s="43" customFormat="1" ht="10.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s="43" customFormat="1" ht="10.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4" s="43" customFormat="1" ht="10.5">
      <c r="B157" s="187" t="s">
        <v>0</v>
      </c>
      <c r="C157" s="187"/>
      <c r="D157" s="57" t="s">
        <v>208</v>
      </c>
    </row>
    <row r="158" spans="2:4" s="43" customFormat="1" ht="10.5">
      <c r="B158" s="187" t="s">
        <v>1</v>
      </c>
      <c r="C158" s="187"/>
      <c r="D158" s="57" t="s">
        <v>21</v>
      </c>
    </row>
    <row r="159" spans="2:5" s="43" customFormat="1" ht="10.5">
      <c r="B159" s="187" t="s">
        <v>2</v>
      </c>
      <c r="C159" s="187"/>
      <c r="D159" s="58" t="s">
        <v>47</v>
      </c>
      <c r="E159" s="58"/>
    </row>
    <row r="160" s="43" customFormat="1" ht="10.5">
      <c r="L160" s="59" t="s">
        <v>53</v>
      </c>
    </row>
    <row r="161" spans="2:12" s="43" customFormat="1" ht="10.5">
      <c r="B161" s="185" t="s">
        <v>4</v>
      </c>
      <c r="C161" s="185" t="s">
        <v>5</v>
      </c>
      <c r="D161" s="185" t="s">
        <v>116</v>
      </c>
      <c r="E161" s="185" t="s">
        <v>7</v>
      </c>
      <c r="F161" s="185" t="s">
        <v>8</v>
      </c>
      <c r="G161" s="184" t="s">
        <v>106</v>
      </c>
      <c r="H161" s="184"/>
      <c r="I161" s="182" t="s">
        <v>209</v>
      </c>
      <c r="J161" s="183"/>
      <c r="K161" s="182" t="s">
        <v>210</v>
      </c>
      <c r="L161" s="183"/>
    </row>
    <row r="162" spans="2:12" s="43" customFormat="1" ht="10.5">
      <c r="B162" s="186"/>
      <c r="C162" s="186"/>
      <c r="D162" s="186"/>
      <c r="E162" s="186"/>
      <c r="F162" s="186"/>
      <c r="G162" s="32" t="s">
        <v>212</v>
      </c>
      <c r="H162" s="32" t="s">
        <v>9</v>
      </c>
      <c r="I162" s="32" t="s">
        <v>212</v>
      </c>
      <c r="J162" s="32" t="s">
        <v>9</v>
      </c>
      <c r="K162" s="32" t="s">
        <v>212</v>
      </c>
      <c r="L162" s="32" t="s">
        <v>9</v>
      </c>
    </row>
    <row r="163" spans="2:12" s="43" customFormat="1" ht="21">
      <c r="B163" s="66" t="s">
        <v>193</v>
      </c>
      <c r="C163" s="74" t="s">
        <v>194</v>
      </c>
      <c r="D163" s="92" t="s">
        <v>13</v>
      </c>
      <c r="E163" s="74" t="s">
        <v>320</v>
      </c>
      <c r="F163" s="93" t="s">
        <v>140</v>
      </c>
      <c r="G163" s="67" t="s">
        <v>10</v>
      </c>
      <c r="H163" s="67">
        <v>50300</v>
      </c>
      <c r="I163" s="67" t="s">
        <v>10</v>
      </c>
      <c r="J163" s="67">
        <v>3000</v>
      </c>
      <c r="K163" s="67" t="s">
        <v>10</v>
      </c>
      <c r="L163" s="67">
        <v>26000</v>
      </c>
    </row>
    <row r="164" spans="2:12" s="43" customFormat="1" ht="10.5">
      <c r="B164" s="100"/>
      <c r="C164" s="95" t="s">
        <v>71</v>
      </c>
      <c r="D164" s="96" t="s">
        <v>13</v>
      </c>
      <c r="E164" s="97" t="s">
        <v>321</v>
      </c>
      <c r="F164" s="98" t="s">
        <v>174</v>
      </c>
      <c r="G164" s="99" t="s">
        <v>10</v>
      </c>
      <c r="H164" s="99">
        <v>29300</v>
      </c>
      <c r="I164" s="99" t="s">
        <v>10</v>
      </c>
      <c r="J164" s="99">
        <v>3000</v>
      </c>
      <c r="K164" s="99" t="s">
        <v>10</v>
      </c>
      <c r="L164" s="99">
        <v>12000</v>
      </c>
    </row>
    <row r="165" spans="2:12" s="43" customFormat="1" ht="10.5">
      <c r="B165" s="100"/>
      <c r="C165" s="94" t="s">
        <v>131</v>
      </c>
      <c r="D165" s="79" t="s">
        <v>13</v>
      </c>
      <c r="E165" s="94" t="s">
        <v>132</v>
      </c>
      <c r="F165" s="100" t="s">
        <v>174</v>
      </c>
      <c r="G165" s="99" t="s">
        <v>10</v>
      </c>
      <c r="H165" s="99">
        <v>21000</v>
      </c>
      <c r="I165" s="99" t="s">
        <v>10</v>
      </c>
      <c r="J165" s="99" t="s">
        <v>10</v>
      </c>
      <c r="K165" s="99" t="s">
        <v>10</v>
      </c>
      <c r="L165" s="99">
        <v>14000</v>
      </c>
    </row>
    <row r="166" spans="2:12" s="43" customFormat="1" ht="10.5">
      <c r="B166" s="37" t="s">
        <v>322</v>
      </c>
      <c r="C166" s="38" t="s">
        <v>74</v>
      </c>
      <c r="D166" s="37" t="s">
        <v>13</v>
      </c>
      <c r="E166" s="38" t="s">
        <v>195</v>
      </c>
      <c r="F166" s="37" t="s">
        <v>230</v>
      </c>
      <c r="G166" s="39" t="s">
        <v>10</v>
      </c>
      <c r="H166" s="39">
        <v>2596</v>
      </c>
      <c r="I166" s="39" t="s">
        <v>10</v>
      </c>
      <c r="J166" s="39" t="s">
        <v>10</v>
      </c>
      <c r="K166" s="39" t="s">
        <v>10</v>
      </c>
      <c r="L166" s="39">
        <v>2596</v>
      </c>
    </row>
    <row r="167" spans="2:12" s="43" customFormat="1" ht="10.5">
      <c r="B167" s="40"/>
      <c r="C167" s="60" t="s">
        <v>101</v>
      </c>
      <c r="D167" s="61"/>
      <c r="E167" s="60"/>
      <c r="F167" s="40"/>
      <c r="G167" s="41" t="s">
        <v>10</v>
      </c>
      <c r="H167" s="41" t="s">
        <v>10</v>
      </c>
      <c r="I167" s="41" t="s">
        <v>10</v>
      </c>
      <c r="J167" s="41" t="s">
        <v>10</v>
      </c>
      <c r="K167" s="41" t="s">
        <v>10</v>
      </c>
      <c r="L167" s="41">
        <v>1596</v>
      </c>
    </row>
    <row r="168" spans="2:12" s="43" customFormat="1" ht="10.5">
      <c r="B168" s="188" t="s">
        <v>12</v>
      </c>
      <c r="C168" s="189"/>
      <c r="D168" s="189"/>
      <c r="E168" s="189"/>
      <c r="F168" s="190"/>
      <c r="G168" s="34" t="s">
        <v>10</v>
      </c>
      <c r="H168" s="34">
        <f>H163+H166</f>
        <v>52896</v>
      </c>
      <c r="I168" s="34" t="s">
        <v>10</v>
      </c>
      <c r="J168" s="34">
        <f>J163</f>
        <v>3000</v>
      </c>
      <c r="K168" s="34" t="s">
        <v>10</v>
      </c>
      <c r="L168" s="34">
        <f>L163+L166</f>
        <v>28596</v>
      </c>
    </row>
    <row r="169" spans="2:12" s="43" customFormat="1" ht="9" customHeight="1">
      <c r="B169" s="51"/>
      <c r="C169" s="51"/>
      <c r="D169" s="51"/>
      <c r="E169" s="51"/>
      <c r="F169" s="51"/>
      <c r="G169" s="52"/>
      <c r="H169" s="52"/>
      <c r="I169" s="52"/>
      <c r="J169" s="52"/>
      <c r="K169" s="52"/>
      <c r="L169" s="52"/>
    </row>
    <row r="170" spans="2:12" s="43" customFormat="1" ht="9" customHeight="1">
      <c r="B170" s="51"/>
      <c r="C170" s="51"/>
      <c r="D170" s="51"/>
      <c r="E170" s="51"/>
      <c r="F170" s="51"/>
      <c r="G170" s="52"/>
      <c r="H170" s="52"/>
      <c r="I170" s="52"/>
      <c r="J170" s="52"/>
      <c r="K170" s="52"/>
      <c r="L170" s="52"/>
    </row>
    <row r="171" spans="2:12" s="43" customFormat="1" ht="9" customHeight="1">
      <c r="B171" s="51"/>
      <c r="C171" s="51"/>
      <c r="D171" s="51"/>
      <c r="E171" s="51"/>
      <c r="F171" s="51"/>
      <c r="G171" s="52"/>
      <c r="H171" s="52"/>
      <c r="I171" s="52"/>
      <c r="J171" s="52"/>
      <c r="K171" s="52"/>
      <c r="L171" s="52"/>
    </row>
    <row r="172" spans="2:12" s="43" customFormat="1" ht="9" customHeight="1">
      <c r="B172" s="51"/>
      <c r="C172" s="51"/>
      <c r="D172" s="51"/>
      <c r="E172" s="51"/>
      <c r="F172" s="51"/>
      <c r="G172" s="52"/>
      <c r="H172" s="52"/>
      <c r="I172" s="52"/>
      <c r="J172" s="52"/>
      <c r="K172" s="52"/>
      <c r="L172" s="52"/>
    </row>
    <row r="173" spans="2:12" s="43" customFormat="1" ht="9" customHeight="1">
      <c r="B173" s="51"/>
      <c r="C173" s="51"/>
      <c r="D173" s="51"/>
      <c r="E173" s="51"/>
      <c r="F173" s="51"/>
      <c r="G173" s="52"/>
      <c r="H173" s="52"/>
      <c r="I173" s="52"/>
      <c r="J173" s="52"/>
      <c r="K173" s="52"/>
      <c r="L173" s="52"/>
    </row>
    <row r="174" spans="2:12" s="43" customFormat="1" ht="9" customHeight="1">
      <c r="B174" s="51"/>
      <c r="C174" s="51"/>
      <c r="D174" s="51"/>
      <c r="E174" s="51"/>
      <c r="F174" s="51"/>
      <c r="G174" s="52"/>
      <c r="H174" s="52"/>
      <c r="I174" s="52"/>
      <c r="J174" s="52"/>
      <c r="K174" s="52"/>
      <c r="L174" s="52"/>
    </row>
    <row r="175" spans="2:12" s="43" customFormat="1" ht="9" customHeight="1">
      <c r="B175" s="51"/>
      <c r="C175" s="51"/>
      <c r="D175" s="51"/>
      <c r="E175" s="51"/>
      <c r="F175" s="51"/>
      <c r="G175" s="52"/>
      <c r="H175" s="52"/>
      <c r="I175" s="52"/>
      <c r="J175" s="52"/>
      <c r="K175" s="52"/>
      <c r="L175" s="52"/>
    </row>
    <row r="176" spans="2:12" s="43" customFormat="1" ht="9" customHeight="1">
      <c r="B176" s="51"/>
      <c r="C176" s="51"/>
      <c r="D176" s="51"/>
      <c r="E176" s="51"/>
      <c r="F176" s="51"/>
      <c r="G176" s="52"/>
      <c r="H176" s="52"/>
      <c r="I176" s="52"/>
      <c r="J176" s="52"/>
      <c r="K176" s="52"/>
      <c r="L176" s="52"/>
    </row>
    <row r="177" spans="2:12" s="43" customFormat="1" ht="9" customHeight="1">
      <c r="B177" s="51"/>
      <c r="C177" s="51"/>
      <c r="D177" s="51"/>
      <c r="E177" s="51"/>
      <c r="F177" s="51"/>
      <c r="G177" s="52"/>
      <c r="H177" s="52"/>
      <c r="I177" s="52"/>
      <c r="J177" s="52"/>
      <c r="K177" s="52"/>
      <c r="L177" s="52"/>
    </row>
    <row r="178" spans="2:12" s="43" customFormat="1" ht="9" customHeight="1">
      <c r="B178" s="51"/>
      <c r="C178" s="51"/>
      <c r="D178" s="51"/>
      <c r="E178" s="51"/>
      <c r="F178" s="51"/>
      <c r="G178" s="52"/>
      <c r="H178" s="52"/>
      <c r="I178" s="52"/>
      <c r="J178" s="52"/>
      <c r="K178" s="52"/>
      <c r="L178" s="52"/>
    </row>
    <row r="179" spans="2:12" s="43" customFormat="1" ht="9" customHeight="1">
      <c r="B179" s="51"/>
      <c r="C179" s="51"/>
      <c r="D179" s="51"/>
      <c r="E179" s="51"/>
      <c r="F179" s="51"/>
      <c r="G179" s="52"/>
      <c r="H179" s="52"/>
      <c r="I179" s="52"/>
      <c r="J179" s="52"/>
      <c r="K179" s="52"/>
      <c r="L179" s="52"/>
    </row>
    <row r="180" spans="2:12" s="43" customFormat="1" ht="9" customHeight="1">
      <c r="B180" s="51"/>
      <c r="C180" s="51"/>
      <c r="D180" s="51"/>
      <c r="E180" s="51"/>
      <c r="F180" s="51"/>
      <c r="G180" s="52"/>
      <c r="H180" s="52"/>
      <c r="I180" s="52"/>
      <c r="J180" s="52"/>
      <c r="K180" s="52"/>
      <c r="L180" s="52"/>
    </row>
    <row r="181" spans="2:12" s="43" customFormat="1" ht="9" customHeight="1">
      <c r="B181" s="51"/>
      <c r="C181" s="51"/>
      <c r="D181" s="51"/>
      <c r="E181" s="51"/>
      <c r="F181" s="51"/>
      <c r="G181" s="52"/>
      <c r="H181" s="52"/>
      <c r="I181" s="52"/>
      <c r="J181" s="52"/>
      <c r="K181" s="52"/>
      <c r="L181" s="52"/>
    </row>
    <row r="182" spans="2:12" s="43" customFormat="1" ht="9" customHeight="1">
      <c r="B182" s="51"/>
      <c r="C182" s="51"/>
      <c r="D182" s="51"/>
      <c r="E182" s="51"/>
      <c r="F182" s="51"/>
      <c r="G182" s="52"/>
      <c r="H182" s="52"/>
      <c r="I182" s="52"/>
      <c r="J182" s="52"/>
      <c r="K182" s="52"/>
      <c r="L182" s="52"/>
    </row>
    <row r="183" spans="2:4" s="43" customFormat="1" ht="10.5">
      <c r="B183" s="187" t="s">
        <v>0</v>
      </c>
      <c r="C183" s="187"/>
      <c r="D183" s="57" t="s">
        <v>208</v>
      </c>
    </row>
    <row r="184" spans="2:4" s="43" customFormat="1" ht="10.5">
      <c r="B184" s="187" t="s">
        <v>1</v>
      </c>
      <c r="C184" s="187"/>
      <c r="D184" s="57" t="s">
        <v>21</v>
      </c>
    </row>
    <row r="185" spans="2:5" s="43" customFormat="1" ht="10.5">
      <c r="B185" s="187" t="s">
        <v>2</v>
      </c>
      <c r="C185" s="187"/>
      <c r="D185" s="58" t="s">
        <v>46</v>
      </c>
      <c r="E185" s="58"/>
    </row>
    <row r="186" s="43" customFormat="1" ht="10.5">
      <c r="L186" s="59" t="s">
        <v>53</v>
      </c>
    </row>
    <row r="187" spans="2:12" s="43" customFormat="1" ht="30.75" customHeight="1">
      <c r="B187" s="185" t="s">
        <v>4</v>
      </c>
      <c r="C187" s="185" t="s">
        <v>5</v>
      </c>
      <c r="D187" s="185" t="s">
        <v>116</v>
      </c>
      <c r="E187" s="185" t="s">
        <v>7</v>
      </c>
      <c r="F187" s="185" t="s">
        <v>8</v>
      </c>
      <c r="G187" s="184" t="s">
        <v>106</v>
      </c>
      <c r="H187" s="184"/>
      <c r="I187" s="182" t="s">
        <v>209</v>
      </c>
      <c r="J187" s="183"/>
      <c r="K187" s="182" t="s">
        <v>210</v>
      </c>
      <c r="L187" s="183"/>
    </row>
    <row r="188" spans="2:12" s="43" customFormat="1" ht="10.5">
      <c r="B188" s="186"/>
      <c r="C188" s="186"/>
      <c r="D188" s="186"/>
      <c r="E188" s="186"/>
      <c r="F188" s="186"/>
      <c r="G188" s="32" t="s">
        <v>212</v>
      </c>
      <c r="H188" s="32" t="s">
        <v>9</v>
      </c>
      <c r="I188" s="32" t="s">
        <v>212</v>
      </c>
      <c r="J188" s="32" t="s">
        <v>9</v>
      </c>
      <c r="K188" s="32" t="s">
        <v>212</v>
      </c>
      <c r="L188" s="32" t="s">
        <v>9</v>
      </c>
    </row>
    <row r="189" spans="2:12" s="90" customFormat="1" ht="10.5">
      <c r="B189" s="191" t="s">
        <v>148</v>
      </c>
      <c r="C189" s="74" t="s">
        <v>323</v>
      </c>
      <c r="D189" s="66"/>
      <c r="E189" s="74"/>
      <c r="F189" s="79"/>
      <c r="G189" s="67"/>
      <c r="H189" s="67"/>
      <c r="I189" s="67"/>
      <c r="J189" s="67"/>
      <c r="K189" s="67"/>
      <c r="L189" s="67"/>
    </row>
    <row r="190" spans="2:12" s="90" customFormat="1" ht="10.5">
      <c r="B190" s="192"/>
      <c r="C190" s="101" t="s">
        <v>324</v>
      </c>
      <c r="D190" s="66" t="s">
        <v>13</v>
      </c>
      <c r="E190" s="74" t="s">
        <v>149</v>
      </c>
      <c r="F190" s="79" t="s">
        <v>159</v>
      </c>
      <c r="G190" s="67" t="s">
        <v>10</v>
      </c>
      <c r="H190" s="67">
        <v>191892</v>
      </c>
      <c r="I190" s="67" t="s">
        <v>10</v>
      </c>
      <c r="J190" s="67" t="s">
        <v>10</v>
      </c>
      <c r="K190" s="67" t="s">
        <v>10</v>
      </c>
      <c r="L190" s="67">
        <v>37000</v>
      </c>
    </row>
    <row r="191" spans="2:12" s="90" customFormat="1" ht="10.5">
      <c r="B191" s="192"/>
      <c r="C191" s="101" t="s">
        <v>325</v>
      </c>
      <c r="D191" s="66" t="s">
        <v>13</v>
      </c>
      <c r="E191" s="74" t="s">
        <v>133</v>
      </c>
      <c r="F191" s="72" t="s">
        <v>113</v>
      </c>
      <c r="G191" s="67" t="s">
        <v>10</v>
      </c>
      <c r="H191" s="76">
        <v>39409</v>
      </c>
      <c r="I191" s="67" t="s">
        <v>10</v>
      </c>
      <c r="J191" s="76">
        <v>22194</v>
      </c>
      <c r="K191" s="67" t="s">
        <v>10</v>
      </c>
      <c r="L191" s="76">
        <v>17215</v>
      </c>
    </row>
    <row r="192" spans="2:12" s="90" customFormat="1" ht="21">
      <c r="B192" s="193"/>
      <c r="C192" s="101" t="s">
        <v>326</v>
      </c>
      <c r="D192" s="66" t="s">
        <v>13</v>
      </c>
      <c r="E192" s="74" t="s">
        <v>134</v>
      </c>
      <c r="F192" s="79" t="s">
        <v>140</v>
      </c>
      <c r="G192" s="67" t="s">
        <v>10</v>
      </c>
      <c r="H192" s="67">
        <v>70000</v>
      </c>
      <c r="I192" s="67" t="s">
        <v>10</v>
      </c>
      <c r="J192" s="67" t="s">
        <v>10</v>
      </c>
      <c r="K192" s="67" t="s">
        <v>10</v>
      </c>
      <c r="L192" s="67">
        <v>10000</v>
      </c>
    </row>
    <row r="193" spans="2:12" s="43" customFormat="1" ht="10.5">
      <c r="B193" s="188" t="s">
        <v>12</v>
      </c>
      <c r="C193" s="189"/>
      <c r="D193" s="189"/>
      <c r="E193" s="189"/>
      <c r="F193" s="190"/>
      <c r="G193" s="34" t="s">
        <v>10</v>
      </c>
      <c r="H193" s="34">
        <f>H190+H191+H192</f>
        <v>301301</v>
      </c>
      <c r="I193" s="34"/>
      <c r="J193" s="34">
        <f>SUM(J191:J192)</f>
        <v>22194</v>
      </c>
      <c r="K193" s="34"/>
      <c r="L193" s="34">
        <f>L190+L191+L192</f>
        <v>64215</v>
      </c>
    </row>
    <row r="194" spans="2:12" s="43" customFormat="1" ht="9" customHeight="1">
      <c r="B194" s="51"/>
      <c r="C194" s="51"/>
      <c r="D194" s="51"/>
      <c r="E194" s="51"/>
      <c r="F194" s="51"/>
      <c r="G194" s="52"/>
      <c r="H194" s="52"/>
      <c r="I194" s="52"/>
      <c r="J194" s="52"/>
      <c r="K194" s="52"/>
      <c r="L194" s="52"/>
    </row>
    <row r="195" spans="2:12" s="43" customFormat="1" ht="9" customHeight="1">
      <c r="B195" s="51"/>
      <c r="C195" s="51"/>
      <c r="D195" s="51"/>
      <c r="E195" s="51"/>
      <c r="F195" s="51"/>
      <c r="G195" s="52"/>
      <c r="H195" s="52"/>
      <c r="I195" s="52"/>
      <c r="J195" s="52"/>
      <c r="K195" s="52"/>
      <c r="L195" s="52"/>
    </row>
    <row r="196" spans="2:4" s="43" customFormat="1" ht="10.5">
      <c r="B196" s="187" t="s">
        <v>0</v>
      </c>
      <c r="C196" s="187"/>
      <c r="D196" s="57" t="s">
        <v>208</v>
      </c>
    </row>
    <row r="197" spans="2:4" s="43" customFormat="1" ht="10.5">
      <c r="B197" s="187" t="s">
        <v>1</v>
      </c>
      <c r="C197" s="187"/>
      <c r="D197" s="58" t="s">
        <v>143</v>
      </c>
    </row>
    <row r="198" spans="2:7" s="43" customFormat="1" ht="10.5">
      <c r="B198" s="187" t="s">
        <v>2</v>
      </c>
      <c r="C198" s="187"/>
      <c r="D198" s="56" t="s">
        <v>337</v>
      </c>
      <c r="E198" s="62"/>
      <c r="F198" s="62"/>
      <c r="G198" s="62"/>
    </row>
    <row r="199" s="43" customFormat="1" ht="10.5">
      <c r="L199" s="59" t="s">
        <v>53</v>
      </c>
    </row>
    <row r="200" spans="2:12" s="43" customFormat="1" ht="30.75" customHeight="1">
      <c r="B200" s="185" t="s">
        <v>4</v>
      </c>
      <c r="C200" s="185" t="s">
        <v>5</v>
      </c>
      <c r="D200" s="185" t="s">
        <v>116</v>
      </c>
      <c r="E200" s="185" t="s">
        <v>7</v>
      </c>
      <c r="F200" s="185" t="s">
        <v>8</v>
      </c>
      <c r="G200" s="184" t="s">
        <v>106</v>
      </c>
      <c r="H200" s="184"/>
      <c r="I200" s="182" t="s">
        <v>209</v>
      </c>
      <c r="J200" s="183"/>
      <c r="K200" s="182" t="s">
        <v>210</v>
      </c>
      <c r="L200" s="183"/>
    </row>
    <row r="201" spans="2:12" s="43" customFormat="1" ht="10.5">
      <c r="B201" s="186"/>
      <c r="C201" s="186"/>
      <c r="D201" s="186"/>
      <c r="E201" s="186"/>
      <c r="F201" s="186"/>
      <c r="G201" s="32" t="s">
        <v>212</v>
      </c>
      <c r="H201" s="32" t="s">
        <v>9</v>
      </c>
      <c r="I201" s="32" t="s">
        <v>212</v>
      </c>
      <c r="J201" s="32" t="s">
        <v>9</v>
      </c>
      <c r="K201" s="32" t="s">
        <v>212</v>
      </c>
      <c r="L201" s="32" t="s">
        <v>9</v>
      </c>
    </row>
    <row r="202" spans="2:12" s="90" customFormat="1" ht="10.5">
      <c r="B202" s="66" t="s">
        <v>382</v>
      </c>
      <c r="C202" s="74" t="s">
        <v>338</v>
      </c>
      <c r="D202" s="66" t="s">
        <v>13</v>
      </c>
      <c r="E202" s="74" t="s">
        <v>190</v>
      </c>
      <c r="F202" s="66" t="s">
        <v>176</v>
      </c>
      <c r="G202" s="67" t="s">
        <v>10</v>
      </c>
      <c r="H202" s="68">
        <v>12000</v>
      </c>
      <c r="I202" s="67" t="s">
        <v>10</v>
      </c>
      <c r="J202" s="102">
        <v>11000</v>
      </c>
      <c r="K202" s="67" t="s">
        <v>10</v>
      </c>
      <c r="L202" s="76">
        <v>1000</v>
      </c>
    </row>
    <row r="203" spans="2:12" s="43" customFormat="1" ht="10.5">
      <c r="B203" s="188" t="s">
        <v>12</v>
      </c>
      <c r="C203" s="189"/>
      <c r="D203" s="189"/>
      <c r="E203" s="189"/>
      <c r="F203" s="190"/>
      <c r="G203" s="34" t="s">
        <v>10</v>
      </c>
      <c r="H203" s="34">
        <f>SUM(H202)</f>
        <v>12000</v>
      </c>
      <c r="I203" s="34" t="s">
        <v>10</v>
      </c>
      <c r="J203" s="34">
        <f>SUM(J202)</f>
        <v>11000</v>
      </c>
      <c r="K203" s="34" t="s">
        <v>10</v>
      </c>
      <c r="L203" s="34">
        <f>SUM(L202)</f>
        <v>1000</v>
      </c>
    </row>
    <row r="204" spans="2:9" s="1" customFormat="1" ht="9">
      <c r="B204" s="31" t="s">
        <v>339</v>
      </c>
      <c r="C204" s="7"/>
      <c r="D204" s="7"/>
      <c r="E204" s="7"/>
      <c r="F204" s="27"/>
      <c r="G204" s="7"/>
      <c r="H204" s="7"/>
      <c r="I204" s="7"/>
    </row>
    <row r="205" spans="2:9" s="1" customFormat="1" ht="9">
      <c r="B205" s="31"/>
      <c r="C205" s="7"/>
      <c r="D205" s="7"/>
      <c r="E205" s="7"/>
      <c r="F205" s="27"/>
      <c r="G205" s="7"/>
      <c r="H205" s="7"/>
      <c r="I205" s="7"/>
    </row>
    <row r="206" spans="2:9" s="1" customFormat="1" ht="9">
      <c r="B206" s="31"/>
      <c r="C206" s="7"/>
      <c r="D206" s="7"/>
      <c r="E206" s="7"/>
      <c r="F206" s="27"/>
      <c r="G206" s="7"/>
      <c r="H206" s="7"/>
      <c r="I206" s="7"/>
    </row>
    <row r="207" spans="2:4" s="43" customFormat="1" ht="9" customHeight="1">
      <c r="B207" s="187" t="s">
        <v>0</v>
      </c>
      <c r="C207" s="187"/>
      <c r="D207" s="57" t="s">
        <v>208</v>
      </c>
    </row>
    <row r="208" spans="2:4" s="43" customFormat="1" ht="9" customHeight="1">
      <c r="B208" s="187" t="s">
        <v>1</v>
      </c>
      <c r="C208" s="187"/>
      <c r="D208" s="58" t="s">
        <v>58</v>
      </c>
    </row>
    <row r="209" spans="2:7" s="43" customFormat="1" ht="9" customHeight="1">
      <c r="B209" s="187" t="s">
        <v>2</v>
      </c>
      <c r="C209" s="187"/>
      <c r="D209" s="56" t="s">
        <v>3</v>
      </c>
      <c r="E209" s="62"/>
      <c r="F209" s="62"/>
      <c r="G209" s="62"/>
    </row>
    <row r="210" s="43" customFormat="1" ht="9" customHeight="1">
      <c r="L210" s="59" t="s">
        <v>53</v>
      </c>
    </row>
    <row r="211" spans="2:12" s="43" customFormat="1" ht="30.75" customHeight="1">
      <c r="B211" s="185" t="s">
        <v>4</v>
      </c>
      <c r="C211" s="185" t="s">
        <v>5</v>
      </c>
      <c r="D211" s="185" t="s">
        <v>116</v>
      </c>
      <c r="E211" s="185" t="s">
        <v>7</v>
      </c>
      <c r="F211" s="185" t="s">
        <v>8</v>
      </c>
      <c r="G211" s="184" t="s">
        <v>106</v>
      </c>
      <c r="H211" s="184"/>
      <c r="I211" s="182" t="s">
        <v>209</v>
      </c>
      <c r="J211" s="183"/>
      <c r="K211" s="182" t="s">
        <v>210</v>
      </c>
      <c r="L211" s="183"/>
    </row>
    <row r="212" spans="2:12" s="43" customFormat="1" ht="10.5">
      <c r="B212" s="186"/>
      <c r="C212" s="186"/>
      <c r="D212" s="186"/>
      <c r="E212" s="186"/>
      <c r="F212" s="186"/>
      <c r="G212" s="32" t="s">
        <v>212</v>
      </c>
      <c r="H212" s="32" t="s">
        <v>9</v>
      </c>
      <c r="I212" s="32" t="s">
        <v>212</v>
      </c>
      <c r="J212" s="32" t="s">
        <v>9</v>
      </c>
      <c r="K212" s="32" t="s">
        <v>212</v>
      </c>
      <c r="L212" s="32" t="s">
        <v>9</v>
      </c>
    </row>
    <row r="213" spans="2:12" s="43" customFormat="1" ht="21">
      <c r="B213" s="66" t="s">
        <v>57</v>
      </c>
      <c r="C213" s="65" t="s">
        <v>135</v>
      </c>
      <c r="D213" s="66" t="s">
        <v>13</v>
      </c>
      <c r="E213" s="65" t="s">
        <v>340</v>
      </c>
      <c r="F213" s="66" t="s">
        <v>213</v>
      </c>
      <c r="G213" s="67" t="s">
        <v>10</v>
      </c>
      <c r="H213" s="68">
        <v>489778</v>
      </c>
      <c r="I213" s="67" t="s">
        <v>10</v>
      </c>
      <c r="J213" s="67">
        <v>136758</v>
      </c>
      <c r="K213" s="67" t="s">
        <v>10</v>
      </c>
      <c r="L213" s="67">
        <v>30000</v>
      </c>
    </row>
    <row r="214" spans="2:12" s="43" customFormat="1" ht="10.5">
      <c r="B214" s="188" t="s">
        <v>12</v>
      </c>
      <c r="C214" s="189"/>
      <c r="D214" s="189"/>
      <c r="E214" s="189"/>
      <c r="F214" s="190"/>
      <c r="G214" s="34" t="s">
        <v>10</v>
      </c>
      <c r="H214" s="34">
        <f>SUM(H213)</f>
        <v>489778</v>
      </c>
      <c r="I214" s="34" t="s">
        <v>10</v>
      </c>
      <c r="J214" s="34">
        <f>SUM(J213)</f>
        <v>136758</v>
      </c>
      <c r="K214" s="34" t="s">
        <v>10</v>
      </c>
      <c r="L214" s="34">
        <f>SUM(L213)</f>
        <v>30000</v>
      </c>
    </row>
    <row r="215" spans="2:12" s="43" customFormat="1" ht="9" customHeight="1">
      <c r="B215" s="51"/>
      <c r="C215" s="51"/>
      <c r="D215" s="51"/>
      <c r="E215" s="51"/>
      <c r="F215" s="51"/>
      <c r="G215" s="52"/>
      <c r="H215" s="52"/>
      <c r="I215" s="52"/>
      <c r="J215" s="52"/>
      <c r="K215" s="52"/>
      <c r="L215" s="52"/>
    </row>
    <row r="216" spans="2:12" s="43" customFormat="1" ht="9" customHeight="1">
      <c r="B216" s="51"/>
      <c r="C216" s="51"/>
      <c r="D216" s="51"/>
      <c r="E216" s="51"/>
      <c r="F216" s="51"/>
      <c r="G216" s="52"/>
      <c r="H216" s="52"/>
      <c r="I216" s="52"/>
      <c r="J216" s="52"/>
      <c r="K216" s="52"/>
      <c r="L216" s="52"/>
    </row>
    <row r="217" spans="2:4" s="43" customFormat="1" ht="9" customHeight="1">
      <c r="B217" s="187" t="s">
        <v>0</v>
      </c>
      <c r="C217" s="187"/>
      <c r="D217" s="57" t="s">
        <v>208</v>
      </c>
    </row>
    <row r="218" spans="2:4" s="43" customFormat="1" ht="9" customHeight="1">
      <c r="B218" s="187" t="s">
        <v>1</v>
      </c>
      <c r="C218" s="187"/>
      <c r="D218" s="58" t="s">
        <v>102</v>
      </c>
    </row>
    <row r="219" spans="2:7" s="43" customFormat="1" ht="9" customHeight="1">
      <c r="B219" s="187" t="s">
        <v>2</v>
      </c>
      <c r="C219" s="187"/>
      <c r="D219" s="56" t="s">
        <v>197</v>
      </c>
      <c r="E219" s="62"/>
      <c r="F219" s="62"/>
      <c r="G219" s="62"/>
    </row>
    <row r="220" s="43" customFormat="1" ht="9" customHeight="1">
      <c r="L220" s="59" t="s">
        <v>53</v>
      </c>
    </row>
    <row r="221" spans="2:12" s="43" customFormat="1" ht="30.75" customHeight="1">
      <c r="B221" s="185" t="s">
        <v>4</v>
      </c>
      <c r="C221" s="185" t="s">
        <v>5</v>
      </c>
      <c r="D221" s="185" t="s">
        <v>116</v>
      </c>
      <c r="E221" s="185" t="s">
        <v>7</v>
      </c>
      <c r="F221" s="185" t="s">
        <v>8</v>
      </c>
      <c r="G221" s="184" t="s">
        <v>106</v>
      </c>
      <c r="H221" s="184"/>
      <c r="I221" s="182" t="s">
        <v>209</v>
      </c>
      <c r="J221" s="183"/>
      <c r="K221" s="182" t="s">
        <v>210</v>
      </c>
      <c r="L221" s="183"/>
    </row>
    <row r="222" spans="2:12" s="43" customFormat="1" ht="10.5">
      <c r="B222" s="186"/>
      <c r="C222" s="186"/>
      <c r="D222" s="186"/>
      <c r="E222" s="186"/>
      <c r="F222" s="186"/>
      <c r="G222" s="32" t="s">
        <v>212</v>
      </c>
      <c r="H222" s="32" t="s">
        <v>9</v>
      </c>
      <c r="I222" s="32" t="s">
        <v>212</v>
      </c>
      <c r="J222" s="32" t="s">
        <v>9</v>
      </c>
      <c r="K222" s="32" t="s">
        <v>212</v>
      </c>
      <c r="L222" s="32" t="s">
        <v>9</v>
      </c>
    </row>
    <row r="223" spans="2:12" s="43" customFormat="1" ht="10.5">
      <c r="B223" s="66" t="s">
        <v>76</v>
      </c>
      <c r="C223" s="74" t="s">
        <v>341</v>
      </c>
      <c r="D223" s="66" t="s">
        <v>13</v>
      </c>
      <c r="E223" s="74" t="s">
        <v>136</v>
      </c>
      <c r="F223" s="66" t="s">
        <v>198</v>
      </c>
      <c r="G223" s="67">
        <v>92582</v>
      </c>
      <c r="H223" s="68">
        <v>109247</v>
      </c>
      <c r="I223" s="67">
        <v>63498</v>
      </c>
      <c r="J223" s="102">
        <v>74940</v>
      </c>
      <c r="K223" s="67">
        <v>29084</v>
      </c>
      <c r="L223" s="76">
        <v>34307</v>
      </c>
    </row>
    <row r="224" spans="2:12" s="43" customFormat="1" ht="10.5">
      <c r="B224" s="188" t="s">
        <v>12</v>
      </c>
      <c r="C224" s="189"/>
      <c r="D224" s="189"/>
      <c r="E224" s="189"/>
      <c r="F224" s="190"/>
      <c r="G224" s="34">
        <f aca="true" t="shared" si="0" ref="G224:L224">SUM(G223:G223)</f>
        <v>92582</v>
      </c>
      <c r="H224" s="34">
        <f t="shared" si="0"/>
        <v>109247</v>
      </c>
      <c r="I224" s="34">
        <f t="shared" si="0"/>
        <v>63498</v>
      </c>
      <c r="J224" s="34">
        <f t="shared" si="0"/>
        <v>74940</v>
      </c>
      <c r="K224" s="34">
        <f t="shared" si="0"/>
        <v>29084</v>
      </c>
      <c r="L224" s="34">
        <f t="shared" si="0"/>
        <v>34307</v>
      </c>
    </row>
    <row r="225" spans="2:9" ht="9" customHeight="1">
      <c r="B225" s="63" t="s">
        <v>342</v>
      </c>
      <c r="C225" s="54"/>
      <c r="D225" s="54"/>
      <c r="E225" s="54"/>
      <c r="F225" s="54"/>
      <c r="G225" s="54"/>
      <c r="H225" s="54"/>
      <c r="I225" s="54"/>
    </row>
    <row r="226" spans="2:9" ht="9" customHeight="1">
      <c r="B226" s="64"/>
      <c r="C226" s="54"/>
      <c r="D226" s="54"/>
      <c r="E226" s="54"/>
      <c r="F226" s="54"/>
      <c r="G226" s="54"/>
      <c r="H226" s="54"/>
      <c r="I226" s="54"/>
    </row>
    <row r="227" spans="2:9" ht="9" customHeight="1">
      <c r="B227" s="64"/>
      <c r="C227" s="54"/>
      <c r="D227" s="54"/>
      <c r="E227" s="54"/>
      <c r="F227" s="54"/>
      <c r="G227" s="54"/>
      <c r="H227" s="54"/>
      <c r="I227" s="54"/>
    </row>
    <row r="228" spans="2:4" s="43" customFormat="1" ht="9" customHeight="1">
      <c r="B228" s="187" t="s">
        <v>0</v>
      </c>
      <c r="C228" s="187"/>
      <c r="D228" s="57" t="s">
        <v>208</v>
      </c>
    </row>
    <row r="229" spans="2:4" s="43" customFormat="1" ht="9" customHeight="1">
      <c r="B229" s="187" t="s">
        <v>1</v>
      </c>
      <c r="C229" s="187"/>
      <c r="D229" s="58" t="s">
        <v>103</v>
      </c>
    </row>
    <row r="230" spans="2:7" s="43" customFormat="1" ht="9" customHeight="1">
      <c r="B230" s="187" t="s">
        <v>2</v>
      </c>
      <c r="C230" s="187"/>
      <c r="D230" s="56" t="s">
        <v>3</v>
      </c>
      <c r="E230" s="62"/>
      <c r="F230" s="62"/>
      <c r="G230" s="62"/>
    </row>
    <row r="231" s="43" customFormat="1" ht="9" customHeight="1">
      <c r="L231" s="59" t="s">
        <v>53</v>
      </c>
    </row>
    <row r="232" spans="2:12" s="43" customFormat="1" ht="30.75" customHeight="1">
      <c r="B232" s="185" t="s">
        <v>4</v>
      </c>
      <c r="C232" s="185" t="s">
        <v>5</v>
      </c>
      <c r="D232" s="185" t="s">
        <v>116</v>
      </c>
      <c r="E232" s="185" t="s">
        <v>7</v>
      </c>
      <c r="F232" s="185" t="s">
        <v>8</v>
      </c>
      <c r="G232" s="184" t="s">
        <v>106</v>
      </c>
      <c r="H232" s="184"/>
      <c r="I232" s="182" t="s">
        <v>209</v>
      </c>
      <c r="J232" s="183"/>
      <c r="K232" s="182" t="s">
        <v>210</v>
      </c>
      <c r="L232" s="183"/>
    </row>
    <row r="233" spans="2:12" s="43" customFormat="1" ht="10.5">
      <c r="B233" s="186"/>
      <c r="C233" s="186"/>
      <c r="D233" s="186"/>
      <c r="E233" s="186"/>
      <c r="F233" s="186"/>
      <c r="G233" s="32" t="s">
        <v>212</v>
      </c>
      <c r="H233" s="32" t="s">
        <v>9</v>
      </c>
      <c r="I233" s="32" t="s">
        <v>212</v>
      </c>
      <c r="J233" s="32" t="s">
        <v>9</v>
      </c>
      <c r="K233" s="32" t="s">
        <v>212</v>
      </c>
      <c r="L233" s="32" t="s">
        <v>9</v>
      </c>
    </row>
    <row r="234" spans="2:12" s="90" customFormat="1" ht="10.5">
      <c r="B234" s="66" t="s">
        <v>77</v>
      </c>
      <c r="C234" s="75" t="s">
        <v>348</v>
      </c>
      <c r="D234" s="66" t="s">
        <v>13</v>
      </c>
      <c r="E234" s="65" t="s">
        <v>55</v>
      </c>
      <c r="F234" s="66" t="s">
        <v>113</v>
      </c>
      <c r="G234" s="67" t="s">
        <v>10</v>
      </c>
      <c r="H234" s="68">
        <v>227499</v>
      </c>
      <c r="I234" s="67" t="s">
        <v>10</v>
      </c>
      <c r="J234" s="67">
        <v>215499</v>
      </c>
      <c r="K234" s="67" t="s">
        <v>10</v>
      </c>
      <c r="L234" s="67">
        <v>12000</v>
      </c>
    </row>
    <row r="235" spans="2:12" s="43" customFormat="1" ht="10.5">
      <c r="B235" s="188" t="s">
        <v>12</v>
      </c>
      <c r="C235" s="189"/>
      <c r="D235" s="189"/>
      <c r="E235" s="189"/>
      <c r="F235" s="190"/>
      <c r="G235" s="34" t="s">
        <v>10</v>
      </c>
      <c r="H235" s="34">
        <f>SUM(H234:H234)</f>
        <v>227499</v>
      </c>
      <c r="I235" s="34" t="s">
        <v>10</v>
      </c>
      <c r="J235" s="34">
        <f>SUM(J234:J234)</f>
        <v>215499</v>
      </c>
      <c r="K235" s="34" t="s">
        <v>10</v>
      </c>
      <c r="L235" s="34">
        <f>SUM(L234:L234)</f>
        <v>12000</v>
      </c>
    </row>
    <row r="236" spans="2:9" ht="9" customHeight="1">
      <c r="B236" s="63" t="s">
        <v>349</v>
      </c>
      <c r="C236" s="54"/>
      <c r="D236" s="54"/>
      <c r="E236" s="54"/>
      <c r="F236" s="54"/>
      <c r="G236" s="54"/>
      <c r="H236" s="54"/>
      <c r="I236" s="54"/>
    </row>
    <row r="237" spans="2:12" s="43" customFormat="1" ht="9" customHeight="1">
      <c r="B237" s="51"/>
      <c r="C237" s="51"/>
      <c r="D237" s="51"/>
      <c r="E237" s="51"/>
      <c r="F237" s="51"/>
      <c r="G237" s="52"/>
      <c r="H237" s="52"/>
      <c r="I237" s="52"/>
      <c r="J237" s="52"/>
      <c r="K237" s="52"/>
      <c r="L237" s="52"/>
    </row>
    <row r="238" spans="2:12" s="43" customFormat="1" ht="9" customHeight="1">
      <c r="B238" s="51"/>
      <c r="C238" s="51"/>
      <c r="D238" s="51"/>
      <c r="E238" s="51"/>
      <c r="F238" s="51"/>
      <c r="G238" s="52"/>
      <c r="H238" s="52"/>
      <c r="I238" s="52"/>
      <c r="J238" s="52"/>
      <c r="K238" s="52"/>
      <c r="L238" s="52"/>
    </row>
    <row r="239" spans="2:4" s="43" customFormat="1" ht="9" customHeight="1">
      <c r="B239" s="187" t="s">
        <v>0</v>
      </c>
      <c r="C239" s="187"/>
      <c r="D239" s="57" t="s">
        <v>208</v>
      </c>
    </row>
    <row r="240" spans="2:4" s="43" customFormat="1" ht="9" customHeight="1">
      <c r="B240" s="187" t="s">
        <v>1</v>
      </c>
      <c r="C240" s="187"/>
      <c r="D240" s="58" t="s">
        <v>137</v>
      </c>
    </row>
    <row r="241" spans="2:7" s="43" customFormat="1" ht="9" customHeight="1">
      <c r="B241" s="187" t="s">
        <v>2</v>
      </c>
      <c r="C241" s="187"/>
      <c r="D241" s="56" t="s">
        <v>138</v>
      </c>
      <c r="E241" s="62"/>
      <c r="F241" s="62"/>
      <c r="G241" s="62"/>
    </row>
    <row r="242" s="43" customFormat="1" ht="9" customHeight="1">
      <c r="L242" s="59" t="s">
        <v>53</v>
      </c>
    </row>
    <row r="243" spans="2:12" s="43" customFormat="1" ht="30.75" customHeight="1">
      <c r="B243" s="185" t="s">
        <v>4</v>
      </c>
      <c r="C243" s="185" t="s">
        <v>5</v>
      </c>
      <c r="D243" s="185" t="s">
        <v>116</v>
      </c>
      <c r="E243" s="185" t="s">
        <v>7</v>
      </c>
      <c r="F243" s="185" t="s">
        <v>8</v>
      </c>
      <c r="G243" s="184" t="s">
        <v>106</v>
      </c>
      <c r="H243" s="184"/>
      <c r="I243" s="182" t="s">
        <v>209</v>
      </c>
      <c r="J243" s="183"/>
      <c r="K243" s="182" t="s">
        <v>210</v>
      </c>
      <c r="L243" s="183"/>
    </row>
    <row r="244" spans="2:12" s="43" customFormat="1" ht="10.5">
      <c r="B244" s="186"/>
      <c r="C244" s="186"/>
      <c r="D244" s="186"/>
      <c r="E244" s="186"/>
      <c r="F244" s="186"/>
      <c r="G244" s="32" t="s">
        <v>212</v>
      </c>
      <c r="H244" s="32" t="s">
        <v>9</v>
      </c>
      <c r="I244" s="32" t="s">
        <v>212</v>
      </c>
      <c r="J244" s="32" t="s">
        <v>9</v>
      </c>
      <c r="K244" s="32" t="s">
        <v>212</v>
      </c>
      <c r="L244" s="32" t="s">
        <v>9</v>
      </c>
    </row>
    <row r="245" spans="2:12" s="90" customFormat="1" ht="10.5">
      <c r="B245" s="66" t="s">
        <v>201</v>
      </c>
      <c r="C245" s="75" t="s">
        <v>362</v>
      </c>
      <c r="D245" s="66" t="s">
        <v>13</v>
      </c>
      <c r="E245" s="65" t="s">
        <v>139</v>
      </c>
      <c r="F245" s="66" t="s">
        <v>140</v>
      </c>
      <c r="G245" s="67" t="s">
        <v>10</v>
      </c>
      <c r="H245" s="68">
        <v>3622</v>
      </c>
      <c r="I245" s="67" t="s">
        <v>10</v>
      </c>
      <c r="J245" s="67">
        <v>1522</v>
      </c>
      <c r="K245" s="67" t="s">
        <v>10</v>
      </c>
      <c r="L245" s="67">
        <v>500</v>
      </c>
    </row>
    <row r="246" spans="2:12" s="43" customFormat="1" ht="10.5">
      <c r="B246" s="188" t="s">
        <v>12</v>
      </c>
      <c r="C246" s="189"/>
      <c r="D246" s="189"/>
      <c r="E246" s="189"/>
      <c r="F246" s="190"/>
      <c r="G246" s="34" t="s">
        <v>10</v>
      </c>
      <c r="H246" s="34">
        <f>SUM(H245:H245)</f>
        <v>3622</v>
      </c>
      <c r="I246" s="34" t="s">
        <v>10</v>
      </c>
      <c r="J246" s="34">
        <f>SUM(J245)</f>
        <v>1522</v>
      </c>
      <c r="K246" s="34" t="s">
        <v>10</v>
      </c>
      <c r="L246" s="34">
        <f>SUM(L245:L245)</f>
        <v>500</v>
      </c>
    </row>
    <row r="247" spans="2:12" s="43" customFormat="1" ht="9" customHeight="1">
      <c r="B247" s="51"/>
      <c r="C247" s="51"/>
      <c r="D247" s="51"/>
      <c r="E247" s="51"/>
      <c r="F247" s="51"/>
      <c r="G247" s="52"/>
      <c r="H247" s="52"/>
      <c r="I247" s="52"/>
      <c r="J247" s="52"/>
      <c r="K247" s="52"/>
      <c r="L247" s="52"/>
    </row>
    <row r="248" spans="2:12" s="43" customFormat="1" ht="9" customHeight="1">
      <c r="B248" s="51"/>
      <c r="C248" s="51"/>
      <c r="D248" s="51"/>
      <c r="E248" s="51"/>
      <c r="F248" s="51"/>
      <c r="G248" s="52"/>
      <c r="H248" s="52"/>
      <c r="I248" s="52"/>
      <c r="J248" s="52"/>
      <c r="K248" s="52"/>
      <c r="L248" s="52"/>
    </row>
    <row r="249" spans="2:4" ht="9" customHeight="1">
      <c r="B249" s="194" t="s">
        <v>0</v>
      </c>
      <c r="C249" s="194"/>
      <c r="D249" s="48" t="s">
        <v>208</v>
      </c>
    </row>
    <row r="250" spans="2:5" ht="9" customHeight="1">
      <c r="B250" s="194" t="s">
        <v>1</v>
      </c>
      <c r="C250" s="194"/>
      <c r="D250" s="49" t="s">
        <v>50</v>
      </c>
      <c r="E250" s="49"/>
    </row>
    <row r="251" spans="2:5" ht="9" customHeight="1">
      <c r="B251" s="194" t="s">
        <v>2</v>
      </c>
      <c r="C251" s="194"/>
      <c r="D251" s="49" t="s">
        <v>17</v>
      </c>
      <c r="E251" s="49"/>
    </row>
    <row r="252" ht="9" customHeight="1">
      <c r="L252" s="42" t="s">
        <v>53</v>
      </c>
    </row>
    <row r="253" spans="2:12" s="43" customFormat="1" ht="30.75" customHeight="1">
      <c r="B253" s="185" t="s">
        <v>4</v>
      </c>
      <c r="C253" s="185" t="s">
        <v>5</v>
      </c>
      <c r="D253" s="185" t="s">
        <v>116</v>
      </c>
      <c r="E253" s="185" t="s">
        <v>7</v>
      </c>
      <c r="F253" s="185" t="s">
        <v>8</v>
      </c>
      <c r="G253" s="184" t="s">
        <v>106</v>
      </c>
      <c r="H253" s="184"/>
      <c r="I253" s="182" t="s">
        <v>209</v>
      </c>
      <c r="J253" s="183"/>
      <c r="K253" s="182" t="s">
        <v>210</v>
      </c>
      <c r="L253" s="183"/>
    </row>
    <row r="254" spans="2:12" s="43" customFormat="1" ht="10.5">
      <c r="B254" s="186"/>
      <c r="C254" s="186"/>
      <c r="D254" s="186"/>
      <c r="E254" s="186"/>
      <c r="F254" s="186"/>
      <c r="G254" s="32" t="s">
        <v>212</v>
      </c>
      <c r="H254" s="32" t="s">
        <v>9</v>
      </c>
      <c r="I254" s="32" t="s">
        <v>212</v>
      </c>
      <c r="J254" s="32" t="s">
        <v>9</v>
      </c>
      <c r="K254" s="32" t="s">
        <v>212</v>
      </c>
      <c r="L254" s="32" t="s">
        <v>9</v>
      </c>
    </row>
    <row r="255" spans="2:12" s="90" customFormat="1" ht="10.5">
      <c r="B255" s="107" t="s">
        <v>363</v>
      </c>
      <c r="C255" s="75" t="s">
        <v>364</v>
      </c>
      <c r="D255" s="66" t="s">
        <v>79</v>
      </c>
      <c r="E255" s="75" t="s">
        <v>144</v>
      </c>
      <c r="F255" s="66" t="s">
        <v>230</v>
      </c>
      <c r="G255" s="67" t="s">
        <v>10</v>
      </c>
      <c r="H255" s="103">
        <v>2980</v>
      </c>
      <c r="I255" s="67" t="s">
        <v>10</v>
      </c>
      <c r="J255" s="67" t="s">
        <v>10</v>
      </c>
      <c r="K255" s="67" t="s">
        <v>10</v>
      </c>
      <c r="L255" s="76">
        <v>2980</v>
      </c>
    </row>
    <row r="256" spans="2:12" s="43" customFormat="1" ht="10.5">
      <c r="B256" s="188" t="s">
        <v>12</v>
      </c>
      <c r="C256" s="189"/>
      <c r="D256" s="189"/>
      <c r="E256" s="189"/>
      <c r="F256" s="190"/>
      <c r="G256" s="33" t="s">
        <v>10</v>
      </c>
      <c r="H256" s="34">
        <f>SUM(H255)</f>
        <v>2980</v>
      </c>
      <c r="I256" s="33" t="s">
        <v>10</v>
      </c>
      <c r="J256" s="34" t="s">
        <v>10</v>
      </c>
      <c r="K256" s="33" t="s">
        <v>10</v>
      </c>
      <c r="L256" s="34">
        <f>SUM(L255)</f>
        <v>2980</v>
      </c>
    </row>
    <row r="257" spans="2:9" ht="9" customHeight="1">
      <c r="B257" s="63" t="s">
        <v>365</v>
      </c>
      <c r="C257" s="54"/>
      <c r="D257" s="54"/>
      <c r="E257" s="54"/>
      <c r="F257" s="54"/>
      <c r="G257" s="54"/>
      <c r="H257" s="54"/>
      <c r="I257" s="54"/>
    </row>
    <row r="260" spans="2:4" ht="9" customHeight="1">
      <c r="B260" s="194" t="s">
        <v>0</v>
      </c>
      <c r="C260" s="194"/>
      <c r="D260" s="48" t="s">
        <v>208</v>
      </c>
    </row>
    <row r="261" spans="2:5" ht="9" customHeight="1">
      <c r="B261" s="194" t="s">
        <v>1</v>
      </c>
      <c r="C261" s="194"/>
      <c r="D261" s="49" t="s">
        <v>50</v>
      </c>
      <c r="E261" s="49"/>
    </row>
    <row r="262" spans="2:5" ht="9" customHeight="1">
      <c r="B262" s="194" t="s">
        <v>2</v>
      </c>
      <c r="C262" s="194"/>
      <c r="D262" s="49" t="s">
        <v>204</v>
      </c>
      <c r="E262" s="49"/>
    </row>
    <row r="263" ht="9" customHeight="1">
      <c r="L263" s="42" t="s">
        <v>53</v>
      </c>
    </row>
    <row r="264" spans="2:12" s="43" customFormat="1" ht="30.75" customHeight="1">
      <c r="B264" s="185" t="s">
        <v>4</v>
      </c>
      <c r="C264" s="185" t="s">
        <v>5</v>
      </c>
      <c r="D264" s="185" t="s">
        <v>116</v>
      </c>
      <c r="E264" s="185" t="s">
        <v>7</v>
      </c>
      <c r="F264" s="185" t="s">
        <v>8</v>
      </c>
      <c r="G264" s="184" t="s">
        <v>106</v>
      </c>
      <c r="H264" s="184"/>
      <c r="I264" s="182" t="s">
        <v>209</v>
      </c>
      <c r="J264" s="183"/>
      <c r="K264" s="182" t="s">
        <v>210</v>
      </c>
      <c r="L264" s="183"/>
    </row>
    <row r="265" spans="2:12" s="43" customFormat="1" ht="10.5">
      <c r="B265" s="186"/>
      <c r="C265" s="186"/>
      <c r="D265" s="186"/>
      <c r="E265" s="186"/>
      <c r="F265" s="186"/>
      <c r="G265" s="32" t="s">
        <v>212</v>
      </c>
      <c r="H265" s="32" t="s">
        <v>9</v>
      </c>
      <c r="I265" s="32" t="s">
        <v>212</v>
      </c>
      <c r="J265" s="32" t="s">
        <v>9</v>
      </c>
      <c r="K265" s="32" t="s">
        <v>212</v>
      </c>
      <c r="L265" s="32" t="s">
        <v>9</v>
      </c>
    </row>
    <row r="266" spans="2:12" s="90" customFormat="1" ht="21">
      <c r="B266" s="107" t="s">
        <v>82</v>
      </c>
      <c r="C266" s="75" t="s">
        <v>78</v>
      </c>
      <c r="D266" s="191" t="s">
        <v>79</v>
      </c>
      <c r="E266" s="75" t="s">
        <v>366</v>
      </c>
      <c r="F266" s="66" t="s">
        <v>113</v>
      </c>
      <c r="G266" s="67"/>
      <c r="H266" s="103">
        <v>15807</v>
      </c>
      <c r="I266" s="67" t="s">
        <v>10</v>
      </c>
      <c r="J266" s="67">
        <v>13807</v>
      </c>
      <c r="K266" s="67"/>
      <c r="L266" s="76">
        <v>2000</v>
      </c>
    </row>
    <row r="267" spans="2:12" s="90" customFormat="1" ht="10.5">
      <c r="B267" s="104"/>
      <c r="C267" s="105" t="s">
        <v>71</v>
      </c>
      <c r="D267" s="192"/>
      <c r="E267" s="105" t="s">
        <v>141</v>
      </c>
      <c r="F267" s="100" t="s">
        <v>196</v>
      </c>
      <c r="G267" s="99" t="s">
        <v>10</v>
      </c>
      <c r="H267" s="106">
        <v>3562</v>
      </c>
      <c r="I267" s="99" t="s">
        <v>10</v>
      </c>
      <c r="J267" s="99">
        <v>3562</v>
      </c>
      <c r="K267" s="99" t="s">
        <v>10</v>
      </c>
      <c r="L267" s="99" t="s">
        <v>10</v>
      </c>
    </row>
    <row r="268" spans="2:12" s="90" customFormat="1" ht="10.5">
      <c r="B268" s="104"/>
      <c r="C268" s="105" t="s">
        <v>104</v>
      </c>
      <c r="D268" s="192"/>
      <c r="E268" s="105" t="s">
        <v>142</v>
      </c>
      <c r="F268" s="100" t="s">
        <v>113</v>
      </c>
      <c r="G268" s="99" t="s">
        <v>10</v>
      </c>
      <c r="H268" s="106">
        <v>12245</v>
      </c>
      <c r="I268" s="99" t="s">
        <v>10</v>
      </c>
      <c r="J268" s="99">
        <v>10245</v>
      </c>
      <c r="K268" s="99" t="s">
        <v>10</v>
      </c>
      <c r="L268" s="99">
        <v>2000</v>
      </c>
    </row>
    <row r="269" spans="2:12" s="43" customFormat="1" ht="10.5">
      <c r="B269" s="188" t="s">
        <v>12</v>
      </c>
      <c r="C269" s="189"/>
      <c r="D269" s="189"/>
      <c r="E269" s="189"/>
      <c r="F269" s="190"/>
      <c r="G269" s="33" t="s">
        <v>10</v>
      </c>
      <c r="H269" s="34">
        <f>H266</f>
        <v>15807</v>
      </c>
      <c r="I269" s="33" t="s">
        <v>10</v>
      </c>
      <c r="J269" s="34">
        <f>J266</f>
        <v>13807</v>
      </c>
      <c r="K269" s="33" t="s">
        <v>10</v>
      </c>
      <c r="L269" s="34">
        <f>L266</f>
        <v>2000</v>
      </c>
    </row>
  </sheetData>
  <sheetProtection password="DEE4" sheet="1" formatCells="0" formatColumns="0" formatRows="0" insertColumns="0" insertRows="0" insertHyperlinks="0" deleteColumns="0" deleteRows="0" sort="0" autoFilter="0" pivotTables="0"/>
  <mergeCells count="264">
    <mergeCell ref="D266:D268"/>
    <mergeCell ref="B269:F269"/>
    <mergeCell ref="K7:L7"/>
    <mergeCell ref="B23:B24"/>
    <mergeCell ref="C23:C24"/>
    <mergeCell ref="D23:D24"/>
    <mergeCell ref="E23:E24"/>
    <mergeCell ref="F23:F24"/>
    <mergeCell ref="I23:J23"/>
    <mergeCell ref="K23:L23"/>
    <mergeCell ref="G264:H264"/>
    <mergeCell ref="B130:F130"/>
    <mergeCell ref="B260:C260"/>
    <mergeCell ref="B261:C261"/>
    <mergeCell ref="B262:C262"/>
    <mergeCell ref="C7:C8"/>
    <mergeCell ref="D7:D8"/>
    <mergeCell ref="E7:E8"/>
    <mergeCell ref="F7:F8"/>
    <mergeCell ref="B7:B8"/>
    <mergeCell ref="K126:L126"/>
    <mergeCell ref="F232:F233"/>
    <mergeCell ref="B123:C123"/>
    <mergeCell ref="B124:C124"/>
    <mergeCell ref="D124:E124"/>
    <mergeCell ref="G243:H243"/>
    <mergeCell ref="I243:J243"/>
    <mergeCell ref="K243:L243"/>
    <mergeCell ref="D126:D127"/>
    <mergeCell ref="E126:E127"/>
    <mergeCell ref="G126:H126"/>
    <mergeCell ref="B81:C81"/>
    <mergeCell ref="B82:C82"/>
    <mergeCell ref="B83:C83"/>
    <mergeCell ref="G85:H85"/>
    <mergeCell ref="E106:E107"/>
    <mergeCell ref="F106:F107"/>
    <mergeCell ref="C85:C86"/>
    <mergeCell ref="B119:F119"/>
    <mergeCell ref="D61:E61"/>
    <mergeCell ref="B74:C74"/>
    <mergeCell ref="B72:C72"/>
    <mergeCell ref="B73:C73"/>
    <mergeCell ref="B70:F70"/>
    <mergeCell ref="F63:F64"/>
    <mergeCell ref="B51:B52"/>
    <mergeCell ref="C51:C52"/>
    <mergeCell ref="D51:D52"/>
    <mergeCell ref="B60:C60"/>
    <mergeCell ref="B126:B127"/>
    <mergeCell ref="C126:C127"/>
    <mergeCell ref="D85:D86"/>
    <mergeCell ref="B76:B77"/>
    <mergeCell ref="C76:C77"/>
    <mergeCell ref="D76:D77"/>
    <mergeCell ref="B35:B36"/>
    <mergeCell ref="C35:C36"/>
    <mergeCell ref="D35:D36"/>
    <mergeCell ref="E35:E36"/>
    <mergeCell ref="F35:F36"/>
    <mergeCell ref="B49:C49"/>
    <mergeCell ref="I253:J253"/>
    <mergeCell ref="B38:F38"/>
    <mergeCell ref="D32:E32"/>
    <mergeCell ref="G35:H35"/>
    <mergeCell ref="B232:B233"/>
    <mergeCell ref="C232:C233"/>
    <mergeCell ref="D232:D233"/>
    <mergeCell ref="E232:E233"/>
    <mergeCell ref="B48:C48"/>
    <mergeCell ref="G51:H51"/>
    <mergeCell ref="B31:C31"/>
    <mergeCell ref="B32:C32"/>
    <mergeCell ref="B33:C33"/>
    <mergeCell ref="E221:E222"/>
    <mergeCell ref="F221:F222"/>
    <mergeCell ref="B239:C239"/>
    <mergeCell ref="B235:F235"/>
    <mergeCell ref="B99:F99"/>
    <mergeCell ref="B85:B86"/>
    <mergeCell ref="B57:F57"/>
    <mergeCell ref="B253:B254"/>
    <mergeCell ref="C253:C254"/>
    <mergeCell ref="B246:F246"/>
    <mergeCell ref="B241:C241"/>
    <mergeCell ref="B243:B244"/>
    <mergeCell ref="C243:C244"/>
    <mergeCell ref="D243:D244"/>
    <mergeCell ref="D253:D254"/>
    <mergeCell ref="E253:E254"/>
    <mergeCell ref="F253:F254"/>
    <mergeCell ref="I221:J221"/>
    <mergeCell ref="K221:L221"/>
    <mergeCell ref="I232:J232"/>
    <mergeCell ref="K232:L232"/>
    <mergeCell ref="B251:C251"/>
    <mergeCell ref="B249:C249"/>
    <mergeCell ref="B250:C250"/>
    <mergeCell ref="B240:C240"/>
    <mergeCell ref="E243:E244"/>
    <mergeCell ref="F243:F244"/>
    <mergeCell ref="K211:L211"/>
    <mergeCell ref="B158:C158"/>
    <mergeCell ref="B148:C148"/>
    <mergeCell ref="D148:E148"/>
    <mergeCell ref="F187:F188"/>
    <mergeCell ref="K187:L187"/>
    <mergeCell ref="K200:L200"/>
    <mergeCell ref="K161:L161"/>
    <mergeCell ref="B209:C209"/>
    <mergeCell ref="B183:C183"/>
    <mergeCell ref="K139:L139"/>
    <mergeCell ref="F150:F151"/>
    <mergeCell ref="D137:E137"/>
    <mergeCell ref="B146:C146"/>
    <mergeCell ref="B137:C137"/>
    <mergeCell ref="I150:J150"/>
    <mergeCell ref="K150:L150"/>
    <mergeCell ref="D150:D151"/>
    <mergeCell ref="B142:F142"/>
    <mergeCell ref="I7:J7"/>
    <mergeCell ref="G161:H161"/>
    <mergeCell ref="G200:H200"/>
    <mergeCell ref="B15:F15"/>
    <mergeCell ref="B18:K18"/>
    <mergeCell ref="B19:C19"/>
    <mergeCell ref="B20:C20"/>
    <mergeCell ref="B21:C21"/>
    <mergeCell ref="K76:L76"/>
    <mergeCell ref="K35:L35"/>
    <mergeCell ref="D221:D222"/>
    <mergeCell ref="I211:J211"/>
    <mergeCell ref="C161:C162"/>
    <mergeCell ref="G7:H7"/>
    <mergeCell ref="G23:H23"/>
    <mergeCell ref="G150:H150"/>
    <mergeCell ref="I161:J161"/>
    <mergeCell ref="I187:J187"/>
    <mergeCell ref="I200:J200"/>
    <mergeCell ref="I126:J126"/>
    <mergeCell ref="B27:F27"/>
    <mergeCell ref="B61:C61"/>
    <mergeCell ref="B59:C59"/>
    <mergeCell ref="I76:J76"/>
    <mergeCell ref="I139:J139"/>
    <mergeCell ref="C187:C188"/>
    <mergeCell ref="G63:H63"/>
    <mergeCell ref="B47:C47"/>
    <mergeCell ref="I35:J35"/>
    <mergeCell ref="B184:C184"/>
    <mergeCell ref="B230:C230"/>
    <mergeCell ref="E150:E151"/>
    <mergeCell ref="B189:B192"/>
    <mergeCell ref="C221:C222"/>
    <mergeCell ref="B150:B151"/>
    <mergeCell ref="C150:C151"/>
    <mergeCell ref="D161:D162"/>
    <mergeCell ref="E161:E162"/>
    <mergeCell ref="B203:F203"/>
    <mergeCell ref="B198:C198"/>
    <mergeCell ref="B79:F79"/>
    <mergeCell ref="B135:C135"/>
    <mergeCell ref="B136:C136"/>
    <mergeCell ref="D103:E103"/>
    <mergeCell ref="E85:E86"/>
    <mergeCell ref="F85:F86"/>
    <mergeCell ref="F126:F127"/>
    <mergeCell ref="B122:C122"/>
    <mergeCell ref="F200:F201"/>
    <mergeCell ref="B159:C159"/>
    <mergeCell ref="B147:C147"/>
    <mergeCell ref="B193:F193"/>
    <mergeCell ref="D139:D140"/>
    <mergeCell ref="D187:D188"/>
    <mergeCell ref="F139:F140"/>
    <mergeCell ref="F161:F162"/>
    <mergeCell ref="E187:E188"/>
    <mergeCell ref="B153:F153"/>
    <mergeCell ref="B3:C3"/>
    <mergeCell ref="B4:C4"/>
    <mergeCell ref="B5:C5"/>
    <mergeCell ref="D3:E3"/>
    <mergeCell ref="D4:E4"/>
    <mergeCell ref="D5:E5"/>
    <mergeCell ref="G76:H76"/>
    <mergeCell ref="G139:H139"/>
    <mergeCell ref="E76:E77"/>
    <mergeCell ref="F76:F77"/>
    <mergeCell ref="D92:E92"/>
    <mergeCell ref="D93:E93"/>
    <mergeCell ref="D94:E94"/>
    <mergeCell ref="D104:E104"/>
    <mergeCell ref="D102:E102"/>
    <mergeCell ref="B88:F88"/>
    <mergeCell ref="G211:H211"/>
    <mergeCell ref="B221:B222"/>
    <mergeCell ref="B168:F168"/>
    <mergeCell ref="B157:C157"/>
    <mergeCell ref="G187:H187"/>
    <mergeCell ref="B185:C185"/>
    <mergeCell ref="B161:B162"/>
    <mergeCell ref="B187:B188"/>
    <mergeCell ref="G221:H221"/>
    <mergeCell ref="E200:E201"/>
    <mergeCell ref="B214:F214"/>
    <mergeCell ref="B207:C207"/>
    <mergeCell ref="G232:H232"/>
    <mergeCell ref="B219:C219"/>
    <mergeCell ref="B196:C196"/>
    <mergeCell ref="B197:C197"/>
    <mergeCell ref="B217:C217"/>
    <mergeCell ref="B218:C218"/>
    <mergeCell ref="E211:E212"/>
    <mergeCell ref="F211:F212"/>
    <mergeCell ref="K63:L63"/>
    <mergeCell ref="E51:E52"/>
    <mergeCell ref="F51:F52"/>
    <mergeCell ref="B211:B212"/>
    <mergeCell ref="C211:C212"/>
    <mergeCell ref="D211:D212"/>
    <mergeCell ref="B139:B140"/>
    <mergeCell ref="C139:C140"/>
    <mergeCell ref="G96:H96"/>
    <mergeCell ref="B208:C208"/>
    <mergeCell ref="I96:J96"/>
    <mergeCell ref="K96:L96"/>
    <mergeCell ref="I51:J51"/>
    <mergeCell ref="K51:L51"/>
    <mergeCell ref="B53:B56"/>
    <mergeCell ref="B63:B64"/>
    <mergeCell ref="C63:C64"/>
    <mergeCell ref="D63:D64"/>
    <mergeCell ref="E63:E64"/>
    <mergeCell ref="I63:J63"/>
    <mergeCell ref="D264:D265"/>
    <mergeCell ref="E264:E265"/>
    <mergeCell ref="F264:F265"/>
    <mergeCell ref="I85:J85"/>
    <mergeCell ref="K85:L85"/>
    <mergeCell ref="B96:B97"/>
    <mergeCell ref="C96:C97"/>
    <mergeCell ref="D96:D97"/>
    <mergeCell ref="E96:E97"/>
    <mergeCell ref="F96:F97"/>
    <mergeCell ref="B228:C228"/>
    <mergeCell ref="B229:C229"/>
    <mergeCell ref="B224:F224"/>
    <mergeCell ref="I264:J264"/>
    <mergeCell ref="K264:L264"/>
    <mergeCell ref="B256:F256"/>
    <mergeCell ref="G253:H253"/>
    <mergeCell ref="K253:L253"/>
    <mergeCell ref="B264:B265"/>
    <mergeCell ref="C264:C265"/>
    <mergeCell ref="I106:J106"/>
    <mergeCell ref="K106:L106"/>
    <mergeCell ref="G106:H106"/>
    <mergeCell ref="B200:B201"/>
    <mergeCell ref="C200:C201"/>
    <mergeCell ref="D200:D201"/>
    <mergeCell ref="B106:B107"/>
    <mergeCell ref="C106:C107"/>
    <mergeCell ref="D106:D107"/>
    <mergeCell ref="E139:E140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5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43"/>
  <sheetViews>
    <sheetView zoomScale="130" zoomScaleNormal="130" zoomScalePageLayoutView="0" workbookViewId="0" topLeftCell="A31">
      <selection activeCell="B37" sqref="B37"/>
    </sheetView>
  </sheetViews>
  <sheetFormatPr defaultColWidth="9.140625" defaultRowHeight="12.75"/>
  <cols>
    <col min="1" max="1" width="11.28125" style="11" customWidth="1"/>
    <col min="2" max="2" width="28.421875" style="24" customWidth="1"/>
    <col min="3" max="3" width="18.00390625" style="24" customWidth="1"/>
    <col min="4" max="4" width="19.57421875" style="24" customWidth="1"/>
    <col min="5" max="5" width="9.140625" style="28" customWidth="1"/>
    <col min="6" max="6" width="9.140625" style="11" bestFit="1" customWidth="1"/>
    <col min="7" max="7" width="10.57421875" style="11" bestFit="1" customWidth="1"/>
    <col min="8" max="8" width="8.7109375" style="11" bestFit="1" customWidth="1"/>
    <col min="9" max="9" width="9.421875" style="11" bestFit="1" customWidth="1"/>
    <col min="10" max="11" width="9.57421875" style="11" bestFit="1" customWidth="1"/>
    <col min="12" max="16384" width="9.140625" style="11" customWidth="1"/>
  </cols>
  <sheetData>
    <row r="3" spans="1:11" ht="1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2:11" ht="9">
      <c r="B4" s="23"/>
      <c r="C4" s="23"/>
      <c r="D4" s="23"/>
      <c r="E4" s="25"/>
      <c r="F4" s="12"/>
      <c r="G4" s="12"/>
      <c r="H4" s="12"/>
      <c r="I4" s="12"/>
      <c r="J4" s="12"/>
      <c r="K4" s="13" t="s">
        <v>59</v>
      </c>
    </row>
    <row r="5" spans="1:11" s="17" customFormat="1" ht="26.25" customHeight="1">
      <c r="A5" s="185" t="s">
        <v>4</v>
      </c>
      <c r="B5" s="185" t="s">
        <v>5</v>
      </c>
      <c r="C5" s="185" t="s">
        <v>6</v>
      </c>
      <c r="D5" s="185" t="s">
        <v>7</v>
      </c>
      <c r="E5" s="185" t="s">
        <v>8</v>
      </c>
      <c r="F5" s="184" t="s">
        <v>106</v>
      </c>
      <c r="G5" s="184"/>
      <c r="H5" s="182" t="s">
        <v>209</v>
      </c>
      <c r="I5" s="183"/>
      <c r="J5" s="182" t="s">
        <v>210</v>
      </c>
      <c r="K5" s="183"/>
    </row>
    <row r="6" spans="1:11" s="17" customFormat="1" ht="10.5">
      <c r="A6" s="186"/>
      <c r="B6" s="186"/>
      <c r="C6" s="186"/>
      <c r="D6" s="186"/>
      <c r="E6" s="186"/>
      <c r="F6" s="32" t="s">
        <v>212</v>
      </c>
      <c r="G6" s="32" t="s">
        <v>9</v>
      </c>
      <c r="H6" s="32" t="s">
        <v>212</v>
      </c>
      <c r="I6" s="32" t="s">
        <v>9</v>
      </c>
      <c r="J6" s="32" t="s">
        <v>212</v>
      </c>
      <c r="K6" s="32" t="s">
        <v>9</v>
      </c>
    </row>
    <row r="7" spans="1:11" s="17" customFormat="1" ht="31.5">
      <c r="A7" s="69" t="s">
        <v>217</v>
      </c>
      <c r="B7" s="70" t="s">
        <v>218</v>
      </c>
      <c r="C7" s="70" t="s">
        <v>219</v>
      </c>
      <c r="D7" s="70" t="s">
        <v>220</v>
      </c>
      <c r="E7" s="69" t="s">
        <v>221</v>
      </c>
      <c r="F7" s="71">
        <v>161000</v>
      </c>
      <c r="G7" s="71">
        <v>201130</v>
      </c>
      <c r="H7" s="71" t="s">
        <v>10</v>
      </c>
      <c r="I7" s="71" t="s">
        <v>10</v>
      </c>
      <c r="J7" s="71">
        <v>1600</v>
      </c>
      <c r="K7" s="71">
        <v>2500</v>
      </c>
    </row>
    <row r="8" spans="1:11" s="21" customFormat="1" ht="31.5">
      <c r="A8" s="72" t="s">
        <v>164</v>
      </c>
      <c r="B8" s="73" t="s">
        <v>222</v>
      </c>
      <c r="C8" s="73" t="s">
        <v>223</v>
      </c>
      <c r="D8" s="73" t="s">
        <v>224</v>
      </c>
      <c r="E8" s="72" t="s">
        <v>225</v>
      </c>
      <c r="F8" s="71" t="s">
        <v>10</v>
      </c>
      <c r="G8" s="71">
        <v>69500</v>
      </c>
      <c r="H8" s="71" t="s">
        <v>10</v>
      </c>
      <c r="I8" s="71">
        <v>4675</v>
      </c>
      <c r="J8" s="71" t="s">
        <v>10</v>
      </c>
      <c r="K8" s="71">
        <v>19641</v>
      </c>
    </row>
    <row r="9" spans="1:11" s="21" customFormat="1" ht="63">
      <c r="A9" s="72" t="s">
        <v>226</v>
      </c>
      <c r="B9" s="73" t="s">
        <v>227</v>
      </c>
      <c r="C9" s="73" t="s">
        <v>228</v>
      </c>
      <c r="D9" s="73" t="s">
        <v>229</v>
      </c>
      <c r="E9" s="72" t="s">
        <v>230</v>
      </c>
      <c r="F9" s="71" t="s">
        <v>10</v>
      </c>
      <c r="G9" s="71">
        <v>198888</v>
      </c>
      <c r="H9" s="71" t="s">
        <v>10</v>
      </c>
      <c r="I9" s="71" t="s">
        <v>10</v>
      </c>
      <c r="J9" s="71" t="s">
        <v>10</v>
      </c>
      <c r="K9" s="71">
        <v>198888</v>
      </c>
    </row>
    <row r="10" spans="1:11" s="21" customFormat="1" ht="21">
      <c r="A10" s="72" t="s">
        <v>231</v>
      </c>
      <c r="B10" s="73" t="s">
        <v>232</v>
      </c>
      <c r="C10" s="73" t="s">
        <v>235</v>
      </c>
      <c r="D10" s="73" t="s">
        <v>236</v>
      </c>
      <c r="E10" s="72" t="s">
        <v>237</v>
      </c>
      <c r="F10" s="71" t="s">
        <v>10</v>
      </c>
      <c r="G10" s="71">
        <v>106144</v>
      </c>
      <c r="H10" s="71" t="s">
        <v>10</v>
      </c>
      <c r="I10" s="71">
        <v>11769</v>
      </c>
      <c r="J10" s="71" t="s">
        <v>10</v>
      </c>
      <c r="K10" s="71">
        <v>22993</v>
      </c>
    </row>
    <row r="11" spans="1:11" s="21" customFormat="1" ht="21">
      <c r="A11" s="72" t="s">
        <v>96</v>
      </c>
      <c r="B11" s="73" t="s">
        <v>117</v>
      </c>
      <c r="C11" s="73" t="s">
        <v>215</v>
      </c>
      <c r="D11" s="73" t="s">
        <v>118</v>
      </c>
      <c r="E11" s="72" t="s">
        <v>238</v>
      </c>
      <c r="F11" s="71" t="s">
        <v>10</v>
      </c>
      <c r="G11" s="71">
        <v>117000</v>
      </c>
      <c r="H11" s="71" t="s">
        <v>10</v>
      </c>
      <c r="I11" s="71">
        <v>2000</v>
      </c>
      <c r="J11" s="71" t="s">
        <v>10</v>
      </c>
      <c r="K11" s="71">
        <v>12000</v>
      </c>
    </row>
    <row r="12" spans="1:11" s="21" customFormat="1" ht="21">
      <c r="A12" s="72" t="s">
        <v>97</v>
      </c>
      <c r="B12" s="73" t="s">
        <v>119</v>
      </c>
      <c r="C12" s="73" t="s">
        <v>215</v>
      </c>
      <c r="D12" s="73" t="s">
        <v>239</v>
      </c>
      <c r="E12" s="72" t="s">
        <v>238</v>
      </c>
      <c r="F12" s="71" t="s">
        <v>10</v>
      </c>
      <c r="G12" s="71">
        <v>198000</v>
      </c>
      <c r="H12" s="71" t="s">
        <v>10</v>
      </c>
      <c r="I12" s="71">
        <v>2000</v>
      </c>
      <c r="J12" s="71" t="s">
        <v>10</v>
      </c>
      <c r="K12" s="71">
        <v>5000</v>
      </c>
    </row>
    <row r="13" spans="1:12" s="21" customFormat="1" ht="21">
      <c r="A13" s="66" t="s">
        <v>68</v>
      </c>
      <c r="B13" s="74" t="s">
        <v>246</v>
      </c>
      <c r="C13" s="75" t="s">
        <v>245</v>
      </c>
      <c r="D13" s="75" t="s">
        <v>166</v>
      </c>
      <c r="E13" s="66" t="s">
        <v>198</v>
      </c>
      <c r="F13" s="67" t="s">
        <v>10</v>
      </c>
      <c r="G13" s="76">
        <v>349195</v>
      </c>
      <c r="H13" s="67" t="s">
        <v>10</v>
      </c>
      <c r="I13" s="67">
        <v>328331</v>
      </c>
      <c r="J13" s="67" t="s">
        <v>10</v>
      </c>
      <c r="K13" s="76">
        <v>20864</v>
      </c>
      <c r="L13" s="30"/>
    </row>
    <row r="14" spans="1:12" s="21" customFormat="1" ht="84">
      <c r="A14" s="191" t="s">
        <v>70</v>
      </c>
      <c r="B14" s="77" t="s">
        <v>247</v>
      </c>
      <c r="C14" s="73" t="s">
        <v>216</v>
      </c>
      <c r="D14" s="73" t="s">
        <v>167</v>
      </c>
      <c r="E14" s="72"/>
      <c r="F14" s="71"/>
      <c r="G14" s="78"/>
      <c r="H14" s="71"/>
      <c r="I14" s="71"/>
      <c r="J14" s="71"/>
      <c r="K14" s="78"/>
      <c r="L14" s="30"/>
    </row>
    <row r="15" spans="1:12" s="21" customFormat="1" ht="52.5">
      <c r="A15" s="192"/>
      <c r="B15" s="80" t="s">
        <v>168</v>
      </c>
      <c r="C15" s="81" t="s">
        <v>248</v>
      </c>
      <c r="D15" s="80" t="s">
        <v>169</v>
      </c>
      <c r="E15" s="82" t="s">
        <v>170</v>
      </c>
      <c r="F15" s="83" t="s">
        <v>10</v>
      </c>
      <c r="G15" s="83">
        <v>686350</v>
      </c>
      <c r="H15" s="83" t="s">
        <v>10</v>
      </c>
      <c r="I15" s="83">
        <v>221420</v>
      </c>
      <c r="J15" s="83" t="s">
        <v>10</v>
      </c>
      <c r="K15" s="84">
        <v>100000</v>
      </c>
      <c r="L15" s="30"/>
    </row>
    <row r="16" spans="1:12" s="21" customFormat="1" ht="42">
      <c r="A16" s="193"/>
      <c r="B16" s="85" t="s">
        <v>171</v>
      </c>
      <c r="C16" s="81" t="s">
        <v>249</v>
      </c>
      <c r="D16" s="85" t="s">
        <v>172</v>
      </c>
      <c r="E16" s="86" t="s">
        <v>165</v>
      </c>
      <c r="F16" s="87" t="s">
        <v>10</v>
      </c>
      <c r="G16" s="87">
        <v>2856965</v>
      </c>
      <c r="H16" s="83" t="s">
        <v>10</v>
      </c>
      <c r="I16" s="83">
        <v>367506</v>
      </c>
      <c r="J16" s="87" t="s">
        <v>10</v>
      </c>
      <c r="K16" s="88">
        <v>500000</v>
      </c>
      <c r="L16" s="30"/>
    </row>
    <row r="17" spans="1:12" s="21" customFormat="1" ht="52.5">
      <c r="A17" s="72" t="s">
        <v>250</v>
      </c>
      <c r="B17" s="77" t="s">
        <v>251</v>
      </c>
      <c r="C17" s="73" t="s">
        <v>252</v>
      </c>
      <c r="D17" s="73" t="s">
        <v>253</v>
      </c>
      <c r="E17" s="72" t="s">
        <v>150</v>
      </c>
      <c r="F17" s="71" t="s">
        <v>10</v>
      </c>
      <c r="G17" s="78">
        <v>8725</v>
      </c>
      <c r="H17" s="71" t="s">
        <v>10</v>
      </c>
      <c r="I17" s="71">
        <v>1725</v>
      </c>
      <c r="J17" s="71" t="s">
        <v>10</v>
      </c>
      <c r="K17" s="78">
        <v>7000</v>
      </c>
      <c r="L17" s="30"/>
    </row>
    <row r="18" spans="1:8" s="36" customFormat="1" ht="10.5">
      <c r="A18" s="63"/>
      <c r="B18" s="54"/>
      <c r="C18" s="54"/>
      <c r="D18" s="54"/>
      <c r="E18" s="113"/>
      <c r="F18" s="54"/>
      <c r="G18" s="54"/>
      <c r="H18" s="54"/>
    </row>
    <row r="19" spans="1:8" s="36" customFormat="1" ht="10.5">
      <c r="A19" s="63" t="s">
        <v>234</v>
      </c>
      <c r="B19" s="54"/>
      <c r="C19" s="54"/>
      <c r="D19" s="54"/>
      <c r="E19" s="113"/>
      <c r="F19" s="54"/>
      <c r="G19" s="54"/>
      <c r="H19" s="54"/>
    </row>
    <row r="20" spans="1:8" s="36" customFormat="1" ht="10.5">
      <c r="A20" s="63" t="s">
        <v>233</v>
      </c>
      <c r="B20" s="54"/>
      <c r="C20" s="54"/>
      <c r="D20" s="54"/>
      <c r="E20" s="113"/>
      <c r="F20" s="54"/>
      <c r="G20" s="54"/>
      <c r="H20" s="54"/>
    </row>
    <row r="21" spans="1:12" s="21" customFormat="1" ht="10.5">
      <c r="A21" s="178"/>
      <c r="B21" s="149"/>
      <c r="C21" s="179"/>
      <c r="D21" s="179"/>
      <c r="E21" s="178"/>
      <c r="F21" s="180"/>
      <c r="G21" s="181"/>
      <c r="H21" s="180"/>
      <c r="I21" s="180"/>
      <c r="J21" s="180"/>
      <c r="K21" s="181"/>
      <c r="L21" s="30"/>
    </row>
    <row r="22" spans="1:12" s="21" customFormat="1" ht="10.5">
      <c r="A22" s="178"/>
      <c r="B22" s="149"/>
      <c r="C22" s="179"/>
      <c r="D22" s="179"/>
      <c r="E22" s="178"/>
      <c r="F22" s="180"/>
      <c r="G22" s="181"/>
      <c r="H22" s="180"/>
      <c r="I22" s="180"/>
      <c r="J22" s="180"/>
      <c r="K22" s="181"/>
      <c r="L22" s="30"/>
    </row>
    <row r="23" spans="1:12" s="21" customFormat="1" ht="42">
      <c r="A23" s="79" t="s">
        <v>254</v>
      </c>
      <c r="B23" s="175" t="s">
        <v>255</v>
      </c>
      <c r="C23" s="176" t="s">
        <v>256</v>
      </c>
      <c r="D23" s="176" t="s">
        <v>257</v>
      </c>
      <c r="E23" s="79" t="s">
        <v>159</v>
      </c>
      <c r="F23" s="150" t="s">
        <v>10</v>
      </c>
      <c r="G23" s="177">
        <v>25969</v>
      </c>
      <c r="H23" s="150" t="s">
        <v>10</v>
      </c>
      <c r="I23" s="150">
        <v>6974</v>
      </c>
      <c r="J23" s="150" t="s">
        <v>10</v>
      </c>
      <c r="K23" s="177">
        <v>12350</v>
      </c>
      <c r="L23" s="30"/>
    </row>
    <row r="24" spans="1:12" s="21" customFormat="1" ht="21">
      <c r="A24" s="66" t="s">
        <v>258</v>
      </c>
      <c r="B24" s="74" t="s">
        <v>74</v>
      </c>
      <c r="C24" s="75" t="s">
        <v>259</v>
      </c>
      <c r="D24" s="75" t="s">
        <v>253</v>
      </c>
      <c r="E24" s="66" t="s">
        <v>230</v>
      </c>
      <c r="F24" s="67" t="s">
        <v>10</v>
      </c>
      <c r="G24" s="76">
        <v>8500</v>
      </c>
      <c r="H24" s="67" t="s">
        <v>10</v>
      </c>
      <c r="I24" s="67" t="s">
        <v>10</v>
      </c>
      <c r="J24" s="67" t="s">
        <v>10</v>
      </c>
      <c r="K24" s="76">
        <v>8500</v>
      </c>
      <c r="L24" s="30"/>
    </row>
    <row r="25" spans="1:12" s="21" customFormat="1" ht="21">
      <c r="A25" s="66" t="s">
        <v>260</v>
      </c>
      <c r="B25" s="74" t="s">
        <v>74</v>
      </c>
      <c r="C25" s="75" t="s">
        <v>261</v>
      </c>
      <c r="D25" s="75" t="s">
        <v>262</v>
      </c>
      <c r="E25" s="66" t="s">
        <v>230</v>
      </c>
      <c r="F25" s="67" t="s">
        <v>10</v>
      </c>
      <c r="G25" s="76">
        <v>3766</v>
      </c>
      <c r="H25" s="67" t="s">
        <v>10</v>
      </c>
      <c r="I25" s="67" t="s">
        <v>10</v>
      </c>
      <c r="J25" s="67" t="s">
        <v>10</v>
      </c>
      <c r="K25" s="76">
        <v>3766</v>
      </c>
      <c r="L25" s="30"/>
    </row>
    <row r="26" spans="1:12" s="21" customFormat="1" ht="21">
      <c r="A26" s="66" t="s">
        <v>264</v>
      </c>
      <c r="B26" s="74" t="s">
        <v>265</v>
      </c>
      <c r="C26" s="75" t="s">
        <v>266</v>
      </c>
      <c r="D26" s="75" t="s">
        <v>267</v>
      </c>
      <c r="E26" s="66" t="s">
        <v>268</v>
      </c>
      <c r="F26" s="67" t="s">
        <v>10</v>
      </c>
      <c r="G26" s="76">
        <v>1110550</v>
      </c>
      <c r="H26" s="67" t="s">
        <v>10</v>
      </c>
      <c r="I26" s="67">
        <v>5375</v>
      </c>
      <c r="J26" s="67" t="s">
        <v>10</v>
      </c>
      <c r="K26" s="76">
        <v>72500</v>
      </c>
      <c r="L26" s="30"/>
    </row>
    <row r="27" spans="1:12" s="21" customFormat="1" ht="31.5">
      <c r="A27" s="66" t="s">
        <v>182</v>
      </c>
      <c r="B27" s="74" t="s">
        <v>276</v>
      </c>
      <c r="C27" s="75" t="s">
        <v>277</v>
      </c>
      <c r="D27" s="75" t="s">
        <v>278</v>
      </c>
      <c r="E27" s="66" t="s">
        <v>279</v>
      </c>
      <c r="F27" s="67" t="s">
        <v>10</v>
      </c>
      <c r="G27" s="76">
        <v>726058</v>
      </c>
      <c r="H27" s="67" t="s">
        <v>10</v>
      </c>
      <c r="I27" s="67">
        <v>302528</v>
      </c>
      <c r="J27" s="67" t="s">
        <v>10</v>
      </c>
      <c r="K27" s="76">
        <v>20000</v>
      </c>
      <c r="L27" s="30"/>
    </row>
    <row r="28" spans="1:11" s="21" customFormat="1" ht="21">
      <c r="A28" s="72" t="s">
        <v>16</v>
      </c>
      <c r="B28" s="73" t="s">
        <v>280</v>
      </c>
      <c r="C28" s="73" t="s">
        <v>281</v>
      </c>
      <c r="D28" s="73" t="s">
        <v>127</v>
      </c>
      <c r="E28" s="72" t="s">
        <v>184</v>
      </c>
      <c r="F28" s="71" t="s">
        <v>10</v>
      </c>
      <c r="G28" s="78">
        <v>1435747</v>
      </c>
      <c r="H28" s="71" t="s">
        <v>10</v>
      </c>
      <c r="I28" s="78">
        <v>164442</v>
      </c>
      <c r="J28" s="71" t="s">
        <v>10</v>
      </c>
      <c r="K28" s="78">
        <v>25700</v>
      </c>
    </row>
    <row r="29" spans="1:11" s="21" customFormat="1" ht="31.5">
      <c r="A29" s="72" t="s">
        <v>327</v>
      </c>
      <c r="B29" s="73" t="s">
        <v>328</v>
      </c>
      <c r="C29" s="73" t="s">
        <v>329</v>
      </c>
      <c r="D29" s="73" t="s">
        <v>330</v>
      </c>
      <c r="E29" s="72" t="s">
        <v>331</v>
      </c>
      <c r="F29" s="71" t="s">
        <v>10</v>
      </c>
      <c r="G29" s="78">
        <v>68848</v>
      </c>
      <c r="H29" s="71" t="s">
        <v>10</v>
      </c>
      <c r="I29" s="78" t="s">
        <v>10</v>
      </c>
      <c r="J29" s="71" t="s">
        <v>10</v>
      </c>
      <c r="K29" s="78">
        <v>19386</v>
      </c>
    </row>
    <row r="30" spans="1:11" s="21" customFormat="1" ht="42">
      <c r="A30" s="72" t="s">
        <v>151</v>
      </c>
      <c r="B30" s="75" t="s">
        <v>332</v>
      </c>
      <c r="C30" s="73" t="s">
        <v>335</v>
      </c>
      <c r="D30" s="75" t="s">
        <v>152</v>
      </c>
      <c r="E30" s="66" t="s">
        <v>140</v>
      </c>
      <c r="F30" s="67" t="s">
        <v>10</v>
      </c>
      <c r="G30" s="67">
        <v>235811</v>
      </c>
      <c r="H30" s="67" t="s">
        <v>10</v>
      </c>
      <c r="I30" s="67">
        <v>22000</v>
      </c>
      <c r="J30" s="67" t="s">
        <v>10</v>
      </c>
      <c r="K30" s="67">
        <v>25000</v>
      </c>
    </row>
    <row r="31" spans="1:11" s="21" customFormat="1" ht="10.5">
      <c r="A31" s="72" t="s">
        <v>333</v>
      </c>
      <c r="B31" s="75" t="s">
        <v>334</v>
      </c>
      <c r="C31" s="73" t="s">
        <v>346</v>
      </c>
      <c r="D31" s="75" t="s">
        <v>336</v>
      </c>
      <c r="E31" s="66" t="s">
        <v>230</v>
      </c>
      <c r="F31" s="67" t="s">
        <v>10</v>
      </c>
      <c r="G31" s="67">
        <v>25000</v>
      </c>
      <c r="H31" s="67" t="s">
        <v>10</v>
      </c>
      <c r="I31" s="67" t="s">
        <v>10</v>
      </c>
      <c r="J31" s="67" t="s">
        <v>10</v>
      </c>
      <c r="K31" s="67">
        <v>25000</v>
      </c>
    </row>
    <row r="32" spans="1:11" s="21" customFormat="1" ht="10.5">
      <c r="A32" s="66" t="s">
        <v>199</v>
      </c>
      <c r="B32" s="75" t="s">
        <v>343</v>
      </c>
      <c r="C32" s="73" t="s">
        <v>345</v>
      </c>
      <c r="D32" s="75" t="s">
        <v>347</v>
      </c>
      <c r="E32" s="66" t="s">
        <v>200</v>
      </c>
      <c r="F32" s="67" t="s">
        <v>10</v>
      </c>
      <c r="G32" s="67">
        <v>196796</v>
      </c>
      <c r="H32" s="67" t="s">
        <v>10</v>
      </c>
      <c r="I32" s="67">
        <v>160725</v>
      </c>
      <c r="J32" s="67" t="s">
        <v>10</v>
      </c>
      <c r="K32" s="67">
        <v>7537</v>
      </c>
    </row>
    <row r="33" spans="1:12" s="21" customFormat="1" ht="31.5">
      <c r="A33" s="66" t="s">
        <v>350</v>
      </c>
      <c r="B33" s="74" t="s">
        <v>351</v>
      </c>
      <c r="C33" s="75" t="s">
        <v>352</v>
      </c>
      <c r="D33" s="75" t="s">
        <v>353</v>
      </c>
      <c r="E33" s="66" t="s">
        <v>290</v>
      </c>
      <c r="F33" s="67" t="s">
        <v>10</v>
      </c>
      <c r="G33" s="76">
        <v>98969</v>
      </c>
      <c r="H33" s="67" t="s">
        <v>10</v>
      </c>
      <c r="I33" s="67">
        <v>972</v>
      </c>
      <c r="J33" s="67" t="s">
        <v>10</v>
      </c>
      <c r="K33" s="76">
        <v>23134</v>
      </c>
      <c r="L33" s="30"/>
    </row>
    <row r="34" spans="1:12" s="21" customFormat="1" ht="31.5">
      <c r="A34" s="66" t="s">
        <v>354</v>
      </c>
      <c r="B34" s="74" t="s">
        <v>355</v>
      </c>
      <c r="C34" s="75" t="s">
        <v>356</v>
      </c>
      <c r="D34" s="75" t="s">
        <v>357</v>
      </c>
      <c r="E34" s="66" t="s">
        <v>358</v>
      </c>
      <c r="F34" s="67" t="s">
        <v>10</v>
      </c>
      <c r="G34" s="76">
        <v>3049</v>
      </c>
      <c r="H34" s="67" t="s">
        <v>10</v>
      </c>
      <c r="I34" s="67">
        <v>1701</v>
      </c>
      <c r="J34" s="67" t="s">
        <v>10</v>
      </c>
      <c r="K34" s="76">
        <v>425</v>
      </c>
      <c r="L34" s="30"/>
    </row>
    <row r="35" spans="1:12" s="21" customFormat="1" ht="21">
      <c r="A35" s="66" t="s">
        <v>359</v>
      </c>
      <c r="B35" s="74" t="s">
        <v>360</v>
      </c>
      <c r="C35" s="75" t="s">
        <v>361</v>
      </c>
      <c r="D35" s="75" t="s">
        <v>357</v>
      </c>
      <c r="E35" s="66" t="s">
        <v>290</v>
      </c>
      <c r="F35" s="67" t="s">
        <v>10</v>
      </c>
      <c r="G35" s="76">
        <v>2300</v>
      </c>
      <c r="H35" s="67" t="s">
        <v>10</v>
      </c>
      <c r="I35" s="67">
        <v>175</v>
      </c>
      <c r="J35" s="67" t="s">
        <v>10</v>
      </c>
      <c r="K35" s="76">
        <v>1000</v>
      </c>
      <c r="L35" s="30"/>
    </row>
    <row r="36" spans="1:12" s="21" customFormat="1" ht="52.5">
      <c r="A36" s="66" t="s">
        <v>367</v>
      </c>
      <c r="B36" s="74" t="s">
        <v>368</v>
      </c>
      <c r="C36" s="75" t="s">
        <v>369</v>
      </c>
      <c r="D36" s="75" t="s">
        <v>370</v>
      </c>
      <c r="E36" s="66" t="s">
        <v>230</v>
      </c>
      <c r="F36" s="67" t="s">
        <v>10</v>
      </c>
      <c r="G36" s="76">
        <v>2000</v>
      </c>
      <c r="H36" s="67" t="s">
        <v>10</v>
      </c>
      <c r="I36" s="67" t="s">
        <v>10</v>
      </c>
      <c r="J36" s="67" t="s">
        <v>10</v>
      </c>
      <c r="K36" s="76">
        <v>2000</v>
      </c>
      <c r="L36" s="30"/>
    </row>
    <row r="37" spans="1:12" s="21" customFormat="1" ht="52.5">
      <c r="A37" s="66" t="s">
        <v>371</v>
      </c>
      <c r="B37" s="74" t="s">
        <v>372</v>
      </c>
      <c r="C37" s="75" t="s">
        <v>373</v>
      </c>
      <c r="D37" s="75" t="s">
        <v>374</v>
      </c>
      <c r="E37" s="66" t="s">
        <v>244</v>
      </c>
      <c r="F37" s="67" t="s">
        <v>10</v>
      </c>
      <c r="G37" s="76">
        <v>958</v>
      </c>
      <c r="H37" s="67" t="s">
        <v>10</v>
      </c>
      <c r="I37" s="67" t="s">
        <v>10</v>
      </c>
      <c r="J37" s="67" t="s">
        <v>10</v>
      </c>
      <c r="K37" s="76">
        <v>300</v>
      </c>
      <c r="L37" s="30"/>
    </row>
    <row r="38" spans="1:12" s="21" customFormat="1" ht="31.5">
      <c r="A38" s="66" t="s">
        <v>375</v>
      </c>
      <c r="B38" s="74" t="s">
        <v>376</v>
      </c>
      <c r="C38" s="75" t="s">
        <v>377</v>
      </c>
      <c r="D38" s="75" t="s">
        <v>378</v>
      </c>
      <c r="E38" s="66" t="s">
        <v>244</v>
      </c>
      <c r="F38" s="67" t="s">
        <v>10</v>
      </c>
      <c r="G38" s="76">
        <v>200000</v>
      </c>
      <c r="H38" s="67" t="s">
        <v>10</v>
      </c>
      <c r="I38" s="67" t="s">
        <v>10</v>
      </c>
      <c r="J38" s="67" t="s">
        <v>10</v>
      </c>
      <c r="K38" s="76">
        <v>14000</v>
      </c>
      <c r="L38" s="30"/>
    </row>
    <row r="39" spans="1:12" s="21" customFormat="1" ht="10.5">
      <c r="A39" s="66" t="s">
        <v>418</v>
      </c>
      <c r="B39" s="74" t="s">
        <v>421</v>
      </c>
      <c r="C39" s="75" t="s">
        <v>420</v>
      </c>
      <c r="D39" s="75" t="s">
        <v>419</v>
      </c>
      <c r="E39" s="66" t="s">
        <v>331</v>
      </c>
      <c r="F39" s="67" t="s">
        <v>10</v>
      </c>
      <c r="G39" s="76">
        <v>230492</v>
      </c>
      <c r="H39" s="67" t="s">
        <v>10</v>
      </c>
      <c r="I39" s="67">
        <v>113000</v>
      </c>
      <c r="J39" s="67" t="s">
        <v>10</v>
      </c>
      <c r="K39" s="76">
        <v>1</v>
      </c>
      <c r="L39" s="30"/>
    </row>
    <row r="40" spans="1:11" s="43" customFormat="1" ht="10.5">
      <c r="A40" s="188" t="s">
        <v>12</v>
      </c>
      <c r="B40" s="189"/>
      <c r="C40" s="189"/>
      <c r="D40" s="189"/>
      <c r="E40" s="190"/>
      <c r="F40" s="174">
        <f>F7</f>
        <v>161000</v>
      </c>
      <c r="G40" s="174">
        <f>G7+G8+G9+G10+G11+G12+G13+G15+G16+G17+G23+G24+G25+G26+G27+G28+G29+G30+G31+G32+G33+G34+G35+G36+G37+G38+G39</f>
        <v>9166710</v>
      </c>
      <c r="H40" s="174" t="s">
        <v>10</v>
      </c>
      <c r="I40" s="174">
        <f>I8+I10+I11+I12+I13+I15+I16+I17+I23+I26+I27+I28+I30+I32+I33+I34+I35</f>
        <v>1604318</v>
      </c>
      <c r="J40" s="174">
        <f>J7</f>
        <v>1600</v>
      </c>
      <c r="K40" s="174">
        <f>K7+K8+K9+K10+K11+K12+K13+K15+K16+K17+K23+K24+K25+K26+K27+K28+K29+K30+K31+K32+K33+K34+K35+K36+K37+K38+K39</f>
        <v>1149485</v>
      </c>
    </row>
    <row r="41" spans="1:11" s="15" customFormat="1" ht="9">
      <c r="A41" s="16"/>
      <c r="B41" s="22"/>
      <c r="C41" s="22"/>
      <c r="D41" s="22"/>
      <c r="E41" s="26"/>
      <c r="F41" s="14"/>
      <c r="G41" s="14"/>
      <c r="H41" s="14"/>
      <c r="I41" s="14"/>
      <c r="J41" s="14"/>
      <c r="K41" s="14"/>
    </row>
    <row r="42" spans="1:8" s="36" customFormat="1" ht="9" customHeight="1">
      <c r="A42" s="63" t="s">
        <v>344</v>
      </c>
      <c r="B42" s="54"/>
      <c r="C42" s="54"/>
      <c r="D42" s="54"/>
      <c r="E42" s="54"/>
      <c r="F42" s="54"/>
      <c r="G42" s="54"/>
      <c r="H42" s="54"/>
    </row>
    <row r="43" spans="1:8" s="36" customFormat="1" ht="9" customHeight="1">
      <c r="A43" s="63" t="s">
        <v>422</v>
      </c>
      <c r="B43" s="54"/>
      <c r="C43" s="54"/>
      <c r="D43" s="54"/>
      <c r="E43" s="54"/>
      <c r="F43" s="54"/>
      <c r="G43" s="54"/>
      <c r="H43" s="54"/>
    </row>
  </sheetData>
  <sheetProtection password="DEE4" sheet="1" formatCells="0" formatColumns="0" formatRows="0" insertColumns="0" insertRows="0" insertHyperlinks="0" deleteColumns="0" deleteRows="0" sort="0" autoFilter="0" pivotTables="0"/>
  <mergeCells count="11">
    <mergeCell ref="C5:C6"/>
    <mergeCell ref="D5:D6"/>
    <mergeCell ref="A3:K3"/>
    <mergeCell ref="A40:E40"/>
    <mergeCell ref="F5:G5"/>
    <mergeCell ref="A14:A16"/>
    <mergeCell ref="E5:E6"/>
    <mergeCell ref="H5:I5"/>
    <mergeCell ref="J5:K5"/>
    <mergeCell ref="A5:A6"/>
    <mergeCell ref="B5:B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183"/>
  <sheetViews>
    <sheetView zoomScale="160" zoomScaleNormal="160" zoomScalePageLayoutView="0" workbookViewId="0" topLeftCell="A1">
      <selection activeCell="C11" sqref="C11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3" width="33.7109375" style="6" customWidth="1"/>
    <col min="4" max="4" width="7.28125" style="6" customWidth="1"/>
    <col min="5" max="5" width="30.421875" style="6" customWidth="1"/>
    <col min="6" max="6" width="9.140625" style="6" customWidth="1"/>
    <col min="7" max="9" width="8.00390625" style="6" bestFit="1" customWidth="1"/>
    <col min="10" max="10" width="7.7109375" style="6" customWidth="1"/>
    <col min="11" max="11" width="8.00390625" style="6" bestFit="1" customWidth="1"/>
    <col min="12" max="16384" width="9.140625" style="6" customWidth="1"/>
  </cols>
  <sheetData>
    <row r="3" spans="2:3" s="43" customFormat="1" ht="10.5">
      <c r="B3" s="57" t="s">
        <v>2</v>
      </c>
      <c r="C3" s="57" t="s">
        <v>3</v>
      </c>
    </row>
    <row r="4" s="1" customFormat="1" ht="9">
      <c r="L4" s="2" t="s">
        <v>53</v>
      </c>
    </row>
    <row r="5" spans="2:13" ht="31.5" customHeight="1">
      <c r="B5" s="185" t="s">
        <v>4</v>
      </c>
      <c r="C5" s="185" t="s">
        <v>5</v>
      </c>
      <c r="D5" s="185" t="s">
        <v>116</v>
      </c>
      <c r="E5" s="185" t="s">
        <v>7</v>
      </c>
      <c r="F5" s="185" t="s">
        <v>8</v>
      </c>
      <c r="G5" s="184" t="s">
        <v>106</v>
      </c>
      <c r="H5" s="184"/>
      <c r="I5" s="182" t="s">
        <v>209</v>
      </c>
      <c r="J5" s="183"/>
      <c r="K5" s="182" t="s">
        <v>210</v>
      </c>
      <c r="L5" s="183"/>
      <c r="M5" s="5"/>
    </row>
    <row r="6" spans="2:13" ht="10.5">
      <c r="B6" s="186"/>
      <c r="C6" s="186"/>
      <c r="D6" s="186"/>
      <c r="E6" s="186"/>
      <c r="F6" s="186"/>
      <c r="G6" s="32" t="s">
        <v>212</v>
      </c>
      <c r="H6" s="32" t="s">
        <v>9</v>
      </c>
      <c r="I6" s="32" t="s">
        <v>212</v>
      </c>
      <c r="J6" s="32" t="s">
        <v>9</v>
      </c>
      <c r="K6" s="32" t="s">
        <v>212</v>
      </c>
      <c r="L6" s="32" t="s">
        <v>9</v>
      </c>
      <c r="M6" s="5"/>
    </row>
    <row r="7" spans="2:13" s="1" customFormat="1" ht="10.5">
      <c r="B7" s="72" t="s">
        <v>11</v>
      </c>
      <c r="C7" s="89" t="s">
        <v>155</v>
      </c>
      <c r="D7" s="72" t="s">
        <v>13</v>
      </c>
      <c r="E7" s="89" t="s">
        <v>49</v>
      </c>
      <c r="F7" s="72" t="s">
        <v>211</v>
      </c>
      <c r="G7" s="71" t="s">
        <v>10</v>
      </c>
      <c r="H7" s="71">
        <v>59826</v>
      </c>
      <c r="I7" s="71" t="s">
        <v>10</v>
      </c>
      <c r="J7" s="71">
        <v>18026</v>
      </c>
      <c r="K7" s="71" t="s">
        <v>10</v>
      </c>
      <c r="L7" s="71">
        <v>100</v>
      </c>
      <c r="M7" s="8"/>
    </row>
    <row r="8" spans="2:12" s="1" customFormat="1" ht="10.5">
      <c r="B8" s="72" t="s">
        <v>54</v>
      </c>
      <c r="C8" s="89" t="s">
        <v>157</v>
      </c>
      <c r="D8" s="72" t="s">
        <v>13</v>
      </c>
      <c r="E8" s="89" t="s">
        <v>60</v>
      </c>
      <c r="F8" s="72" t="s">
        <v>213</v>
      </c>
      <c r="G8" s="71" t="s">
        <v>10</v>
      </c>
      <c r="H8" s="71">
        <v>451023</v>
      </c>
      <c r="I8" s="71" t="s">
        <v>10</v>
      </c>
      <c r="J8" s="71">
        <v>171728</v>
      </c>
      <c r="K8" s="71" t="s">
        <v>10</v>
      </c>
      <c r="L8" s="71">
        <v>30000</v>
      </c>
    </row>
    <row r="9" spans="2:13" ht="10.5">
      <c r="B9" s="72" t="s">
        <v>66</v>
      </c>
      <c r="C9" s="89" t="s">
        <v>158</v>
      </c>
      <c r="D9" s="72" t="s">
        <v>13</v>
      </c>
      <c r="E9" s="89" t="s">
        <v>67</v>
      </c>
      <c r="F9" s="72" t="s">
        <v>214</v>
      </c>
      <c r="G9" s="71" t="s">
        <v>10</v>
      </c>
      <c r="H9" s="71">
        <v>259000</v>
      </c>
      <c r="I9" s="71" t="s">
        <v>10</v>
      </c>
      <c r="J9" s="71">
        <v>98737</v>
      </c>
      <c r="K9" s="71" t="s">
        <v>10</v>
      </c>
      <c r="L9" s="71">
        <v>15000</v>
      </c>
      <c r="M9" s="1"/>
    </row>
    <row r="10" spans="2:13" ht="10.5">
      <c r="B10" s="72" t="s">
        <v>153</v>
      </c>
      <c r="C10" s="89" t="s">
        <v>154</v>
      </c>
      <c r="D10" s="72" t="s">
        <v>13</v>
      </c>
      <c r="E10" s="89" t="s">
        <v>156</v>
      </c>
      <c r="F10" s="72" t="s">
        <v>200</v>
      </c>
      <c r="G10" s="71" t="s">
        <v>10</v>
      </c>
      <c r="H10" s="71">
        <v>171440</v>
      </c>
      <c r="I10" s="71" t="s">
        <v>10</v>
      </c>
      <c r="J10" s="71">
        <v>49310</v>
      </c>
      <c r="K10" s="71" t="s">
        <v>10</v>
      </c>
      <c r="L10" s="71">
        <v>1000</v>
      </c>
      <c r="M10" s="29"/>
    </row>
    <row r="11" spans="2:13" ht="19.5">
      <c r="B11" s="72" t="s">
        <v>111</v>
      </c>
      <c r="C11" s="89" t="s">
        <v>387</v>
      </c>
      <c r="D11" s="72" t="s">
        <v>13</v>
      </c>
      <c r="E11" s="89" t="s">
        <v>112</v>
      </c>
      <c r="F11" s="72" t="s">
        <v>159</v>
      </c>
      <c r="G11" s="71" t="s">
        <v>10</v>
      </c>
      <c r="H11" s="71">
        <v>189087</v>
      </c>
      <c r="I11" s="71" t="s">
        <v>10</v>
      </c>
      <c r="J11" s="71">
        <v>26260</v>
      </c>
      <c r="K11" s="71" t="s">
        <v>10</v>
      </c>
      <c r="L11" s="71">
        <v>20000</v>
      </c>
      <c r="M11" s="29"/>
    </row>
    <row r="12" spans="2:13" ht="10.5">
      <c r="B12" s="72" t="s">
        <v>160</v>
      </c>
      <c r="C12" s="89" t="s">
        <v>161</v>
      </c>
      <c r="D12" s="72" t="s">
        <v>13</v>
      </c>
      <c r="E12" s="89" t="s">
        <v>162</v>
      </c>
      <c r="F12" s="72" t="s">
        <v>163</v>
      </c>
      <c r="G12" s="71" t="s">
        <v>10</v>
      </c>
      <c r="H12" s="71">
        <v>289500</v>
      </c>
      <c r="I12" s="71" t="s">
        <v>10</v>
      </c>
      <c r="J12" s="71" t="s">
        <v>10</v>
      </c>
      <c r="K12" s="71" t="s">
        <v>10</v>
      </c>
      <c r="L12" s="71">
        <v>10000</v>
      </c>
      <c r="M12" s="29"/>
    </row>
    <row r="13" spans="2:12" s="43" customFormat="1" ht="21">
      <c r="B13" s="66" t="s">
        <v>57</v>
      </c>
      <c r="C13" s="65" t="s">
        <v>135</v>
      </c>
      <c r="D13" s="66" t="s">
        <v>13</v>
      </c>
      <c r="E13" s="65" t="s">
        <v>340</v>
      </c>
      <c r="F13" s="66" t="s">
        <v>213</v>
      </c>
      <c r="G13" s="67" t="s">
        <v>10</v>
      </c>
      <c r="H13" s="68">
        <v>489778</v>
      </c>
      <c r="I13" s="67" t="s">
        <v>10</v>
      </c>
      <c r="J13" s="67">
        <v>136758</v>
      </c>
      <c r="K13" s="67" t="s">
        <v>10</v>
      </c>
      <c r="L13" s="67">
        <v>30000</v>
      </c>
    </row>
    <row r="14" spans="2:12" s="90" customFormat="1" ht="18" customHeight="1">
      <c r="B14" s="66" t="s">
        <v>77</v>
      </c>
      <c r="C14" s="75" t="s">
        <v>383</v>
      </c>
      <c r="D14" s="66" t="s">
        <v>13</v>
      </c>
      <c r="E14" s="65" t="s">
        <v>55</v>
      </c>
      <c r="F14" s="66" t="s">
        <v>113</v>
      </c>
      <c r="G14" s="67" t="s">
        <v>10</v>
      </c>
      <c r="H14" s="68">
        <v>227499</v>
      </c>
      <c r="I14" s="67" t="s">
        <v>10</v>
      </c>
      <c r="J14" s="67">
        <v>215499</v>
      </c>
      <c r="K14" s="67" t="s">
        <v>10</v>
      </c>
      <c r="L14" s="67">
        <v>12000</v>
      </c>
    </row>
    <row r="15" spans="2:12" s="1" customFormat="1" ht="10.5">
      <c r="B15" s="188" t="s">
        <v>12</v>
      </c>
      <c r="C15" s="189"/>
      <c r="D15" s="189"/>
      <c r="E15" s="189"/>
      <c r="F15" s="190"/>
      <c r="G15" s="34" t="s">
        <v>10</v>
      </c>
      <c r="H15" s="34">
        <f>SUM(H7:H14)</f>
        <v>2137153</v>
      </c>
      <c r="I15" s="33" t="s">
        <v>10</v>
      </c>
      <c r="J15" s="34">
        <f>SUM(J7:J14)</f>
        <v>716318</v>
      </c>
      <c r="K15" s="33" t="s">
        <v>10</v>
      </c>
      <c r="L15" s="34">
        <f>SUM(L7:L14)</f>
        <v>118100</v>
      </c>
    </row>
    <row r="16" spans="2:9" s="36" customFormat="1" ht="9" customHeight="1">
      <c r="B16" s="63" t="s">
        <v>349</v>
      </c>
      <c r="C16" s="54"/>
      <c r="D16" s="54"/>
      <c r="E16" s="54"/>
      <c r="F16" s="54"/>
      <c r="G16" s="54"/>
      <c r="H16" s="54"/>
      <c r="I16" s="54"/>
    </row>
    <row r="17" spans="2:9" s="36" customFormat="1" ht="9" customHeight="1">
      <c r="B17" s="63"/>
      <c r="C17" s="54"/>
      <c r="D17" s="54"/>
      <c r="E17" s="54"/>
      <c r="F17" s="54"/>
      <c r="G17" s="54"/>
      <c r="H17" s="54"/>
      <c r="I17" s="54"/>
    </row>
    <row r="18" spans="2:9" s="36" customFormat="1" ht="9" customHeight="1">
      <c r="B18" s="63"/>
      <c r="C18" s="54"/>
      <c r="D18" s="54"/>
      <c r="E18" s="54"/>
      <c r="F18" s="54"/>
      <c r="G18" s="54"/>
      <c r="H18" s="54"/>
      <c r="I18" s="54"/>
    </row>
    <row r="19" spans="2:13" ht="9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6" s="43" customFormat="1" ht="10.5">
      <c r="B21" s="57" t="s">
        <v>2</v>
      </c>
      <c r="C21" s="56" t="s">
        <v>240</v>
      </c>
      <c r="E21" s="62"/>
      <c r="F21" s="62"/>
    </row>
    <row r="22" s="36" customFormat="1" ht="9" customHeight="1">
      <c r="L22" s="42" t="s">
        <v>53</v>
      </c>
    </row>
    <row r="23" spans="2:12" s="43" customFormat="1" ht="30.75" customHeight="1">
      <c r="B23" s="185" t="s">
        <v>4</v>
      </c>
      <c r="C23" s="185" t="s">
        <v>5</v>
      </c>
      <c r="D23" s="185" t="s">
        <v>116</v>
      </c>
      <c r="E23" s="185" t="s">
        <v>7</v>
      </c>
      <c r="F23" s="185" t="s">
        <v>8</v>
      </c>
      <c r="G23" s="184" t="s">
        <v>106</v>
      </c>
      <c r="H23" s="184"/>
      <c r="I23" s="182" t="s">
        <v>209</v>
      </c>
      <c r="J23" s="183"/>
      <c r="K23" s="182" t="s">
        <v>210</v>
      </c>
      <c r="L23" s="183"/>
    </row>
    <row r="24" spans="2:12" s="43" customFormat="1" ht="10.5">
      <c r="B24" s="186"/>
      <c r="C24" s="186"/>
      <c r="D24" s="186"/>
      <c r="E24" s="186"/>
      <c r="F24" s="186"/>
      <c r="G24" s="32" t="s">
        <v>212</v>
      </c>
      <c r="H24" s="32" t="s">
        <v>9</v>
      </c>
      <c r="I24" s="32" t="s">
        <v>212</v>
      </c>
      <c r="J24" s="32" t="s">
        <v>9</v>
      </c>
      <c r="K24" s="32" t="s">
        <v>212</v>
      </c>
      <c r="L24" s="32" t="s">
        <v>9</v>
      </c>
    </row>
    <row r="25" spans="2:12" s="50" customFormat="1" ht="10.5">
      <c r="B25" s="72" t="s">
        <v>98</v>
      </c>
      <c r="C25" s="73" t="s">
        <v>120</v>
      </c>
      <c r="D25" s="72" t="s">
        <v>13</v>
      </c>
      <c r="E25" s="73" t="s">
        <v>121</v>
      </c>
      <c r="F25" s="72" t="s">
        <v>238</v>
      </c>
      <c r="G25" s="71" t="s">
        <v>10</v>
      </c>
      <c r="H25" s="71">
        <v>65000</v>
      </c>
      <c r="I25" s="71" t="s">
        <v>10</v>
      </c>
      <c r="J25" s="71">
        <v>2000</v>
      </c>
      <c r="K25" s="71" t="s">
        <v>10</v>
      </c>
      <c r="L25" s="71">
        <v>6500</v>
      </c>
    </row>
    <row r="26" spans="2:12" s="50" customFormat="1" ht="21">
      <c r="B26" s="72" t="s">
        <v>241</v>
      </c>
      <c r="C26" s="73" t="s">
        <v>242</v>
      </c>
      <c r="D26" s="72" t="s">
        <v>13</v>
      </c>
      <c r="E26" s="73" t="s">
        <v>243</v>
      </c>
      <c r="F26" s="72" t="s">
        <v>244</v>
      </c>
      <c r="G26" s="71" t="s">
        <v>10</v>
      </c>
      <c r="H26" s="71">
        <v>49000</v>
      </c>
      <c r="I26" s="71" t="s">
        <v>10</v>
      </c>
      <c r="J26" s="71" t="s">
        <v>10</v>
      </c>
      <c r="K26" s="71" t="s">
        <v>10</v>
      </c>
      <c r="L26" s="71">
        <v>2</v>
      </c>
    </row>
    <row r="27" spans="2:12" s="43" customFormat="1" ht="10.5">
      <c r="B27" s="188" t="s">
        <v>12</v>
      </c>
      <c r="C27" s="189"/>
      <c r="D27" s="189"/>
      <c r="E27" s="189"/>
      <c r="F27" s="190"/>
      <c r="G27" s="34" t="s">
        <v>10</v>
      </c>
      <c r="H27" s="34">
        <f>SUM(H25:H26)</f>
        <v>114000</v>
      </c>
      <c r="I27" s="33"/>
      <c r="J27" s="34">
        <f>SUM(J25:J26)</f>
        <v>2000</v>
      </c>
      <c r="K27" s="33"/>
      <c r="L27" s="34">
        <f>SUM(L25:L26)</f>
        <v>6502</v>
      </c>
    </row>
    <row r="28" spans="2:12" s="43" customFormat="1" ht="10.5">
      <c r="B28" s="52"/>
      <c r="C28" s="52"/>
      <c r="D28" s="52"/>
      <c r="E28" s="52"/>
      <c r="F28" s="52"/>
      <c r="G28" s="52"/>
      <c r="H28" s="52"/>
      <c r="I28" s="53"/>
      <c r="J28" s="52"/>
      <c r="K28" s="53"/>
      <c r="L28" s="52"/>
    </row>
    <row r="29" spans="2:12" s="43" customFormat="1" ht="10.5">
      <c r="B29" s="52"/>
      <c r="C29" s="52"/>
      <c r="D29" s="52"/>
      <c r="E29" s="52"/>
      <c r="F29" s="52"/>
      <c r="G29" s="52"/>
      <c r="H29" s="52"/>
      <c r="I29" s="53"/>
      <c r="J29" s="52"/>
      <c r="K29" s="53"/>
      <c r="L29" s="52"/>
    </row>
    <row r="30" s="17" customFormat="1" ht="9"/>
    <row r="31" s="17" customFormat="1" ht="9"/>
    <row r="32" spans="2:6" s="43" customFormat="1" ht="10.5">
      <c r="B32" s="57" t="s">
        <v>2</v>
      </c>
      <c r="C32" s="49" t="s">
        <v>122</v>
      </c>
      <c r="D32" s="56"/>
      <c r="E32" s="62"/>
      <c r="F32" s="62"/>
    </row>
    <row r="33" s="36" customFormat="1" ht="10.5">
      <c r="L33" s="42" t="s">
        <v>53</v>
      </c>
    </row>
    <row r="34" spans="2:12" s="43" customFormat="1" ht="30.75" customHeight="1">
      <c r="B34" s="185" t="s">
        <v>4</v>
      </c>
      <c r="C34" s="185" t="s">
        <v>5</v>
      </c>
      <c r="D34" s="185" t="s">
        <v>116</v>
      </c>
      <c r="E34" s="185" t="s">
        <v>7</v>
      </c>
      <c r="F34" s="185" t="s">
        <v>8</v>
      </c>
      <c r="G34" s="184" t="s">
        <v>106</v>
      </c>
      <c r="H34" s="184"/>
      <c r="I34" s="182" t="s">
        <v>209</v>
      </c>
      <c r="J34" s="183"/>
      <c r="K34" s="182" t="s">
        <v>210</v>
      </c>
      <c r="L34" s="183"/>
    </row>
    <row r="35" spans="2:12" s="43" customFormat="1" ht="10.5">
      <c r="B35" s="186"/>
      <c r="C35" s="186"/>
      <c r="D35" s="186"/>
      <c r="E35" s="186"/>
      <c r="F35" s="186"/>
      <c r="G35" s="32" t="s">
        <v>212</v>
      </c>
      <c r="H35" s="32" t="s">
        <v>9</v>
      </c>
      <c r="I35" s="32" t="s">
        <v>212</v>
      </c>
      <c r="J35" s="32" t="s">
        <v>9</v>
      </c>
      <c r="K35" s="32" t="s">
        <v>212</v>
      </c>
      <c r="L35" s="32" t="s">
        <v>9</v>
      </c>
    </row>
    <row r="36" spans="2:12" s="43" customFormat="1" ht="10.5">
      <c r="B36" s="72" t="s">
        <v>123</v>
      </c>
      <c r="C36" s="89" t="s">
        <v>124</v>
      </c>
      <c r="D36" s="72" t="s">
        <v>13</v>
      </c>
      <c r="E36" s="89" t="s">
        <v>173</v>
      </c>
      <c r="F36" s="72" t="s">
        <v>174</v>
      </c>
      <c r="G36" s="71" t="s">
        <v>10</v>
      </c>
      <c r="H36" s="71">
        <v>43000</v>
      </c>
      <c r="I36" s="71" t="s">
        <v>10</v>
      </c>
      <c r="J36" s="71">
        <v>14710</v>
      </c>
      <c r="K36" s="71" t="s">
        <v>10</v>
      </c>
      <c r="L36" s="71">
        <v>15000</v>
      </c>
    </row>
    <row r="37" spans="2:12" s="43" customFormat="1" ht="15" customHeight="1">
      <c r="B37" s="72" t="s">
        <v>85</v>
      </c>
      <c r="C37" s="89" t="s">
        <v>86</v>
      </c>
      <c r="D37" s="72" t="s">
        <v>13</v>
      </c>
      <c r="E37" s="89" t="s">
        <v>291</v>
      </c>
      <c r="F37" s="72" t="s">
        <v>292</v>
      </c>
      <c r="G37" s="71" t="s">
        <v>10</v>
      </c>
      <c r="H37" s="71">
        <v>70000</v>
      </c>
      <c r="I37" s="71" t="s">
        <v>10</v>
      </c>
      <c r="J37" s="71" t="s">
        <v>10</v>
      </c>
      <c r="K37" s="71" t="s">
        <v>10</v>
      </c>
      <c r="L37" s="71">
        <v>1</v>
      </c>
    </row>
    <row r="38" spans="2:12" s="43" customFormat="1" ht="10.5">
      <c r="B38" s="188" t="s">
        <v>12</v>
      </c>
      <c r="C38" s="189"/>
      <c r="D38" s="189"/>
      <c r="E38" s="189"/>
      <c r="F38" s="190"/>
      <c r="G38" s="34" t="s">
        <v>10</v>
      </c>
      <c r="H38" s="34">
        <f>SUM(H36:H37)</f>
        <v>113000</v>
      </c>
      <c r="I38" s="33"/>
      <c r="J38" s="34">
        <f>SUM(J36:J37)</f>
        <v>14710</v>
      </c>
      <c r="K38" s="33"/>
      <c r="L38" s="34">
        <f>SUM(L36:L37)</f>
        <v>15001</v>
      </c>
    </row>
    <row r="39" spans="2:12" s="43" customFormat="1" ht="10.5">
      <c r="B39" s="52"/>
      <c r="C39" s="52"/>
      <c r="D39" s="52"/>
      <c r="E39" s="52"/>
      <c r="F39" s="52"/>
      <c r="G39" s="52"/>
      <c r="H39" s="52"/>
      <c r="I39" s="53"/>
      <c r="J39" s="52"/>
      <c r="K39" s="53"/>
      <c r="L39" s="52"/>
    </row>
    <row r="40" spans="2:12" s="43" customFormat="1" ht="10.5">
      <c r="B40" s="52"/>
      <c r="C40" s="52"/>
      <c r="D40" s="52"/>
      <c r="E40" s="52"/>
      <c r="F40" s="52"/>
      <c r="G40" s="52"/>
      <c r="H40" s="52"/>
      <c r="I40" s="53"/>
      <c r="J40" s="52"/>
      <c r="K40" s="53"/>
      <c r="L40" s="52"/>
    </row>
    <row r="41" spans="2:12" s="43" customFormat="1" ht="10.5">
      <c r="B41" s="52"/>
      <c r="C41" s="52"/>
      <c r="D41" s="52"/>
      <c r="E41" s="52"/>
      <c r="F41" s="52"/>
      <c r="G41" s="52"/>
      <c r="H41" s="52"/>
      <c r="I41" s="53"/>
      <c r="J41" s="52"/>
      <c r="K41" s="53"/>
      <c r="L41" s="52"/>
    </row>
    <row r="42" spans="2:12" s="43" customFormat="1" ht="10.5">
      <c r="B42" s="52"/>
      <c r="C42" s="52"/>
      <c r="D42" s="52"/>
      <c r="E42" s="52"/>
      <c r="F42" s="52"/>
      <c r="G42" s="52"/>
      <c r="H42" s="52"/>
      <c r="I42" s="53"/>
      <c r="J42" s="52"/>
      <c r="K42" s="53"/>
      <c r="L42" s="52"/>
    </row>
    <row r="43" spans="2:12" s="43" customFormat="1" ht="10.5">
      <c r="B43" s="52"/>
      <c r="C43" s="52"/>
      <c r="D43" s="52"/>
      <c r="E43" s="52"/>
      <c r="F43" s="52"/>
      <c r="G43" s="52"/>
      <c r="H43" s="52"/>
      <c r="I43" s="53"/>
      <c r="J43" s="52"/>
      <c r="K43" s="53"/>
      <c r="L43" s="52"/>
    </row>
    <row r="44" spans="2:12" s="43" customFormat="1" ht="10.5">
      <c r="B44" s="52"/>
      <c r="C44" s="52"/>
      <c r="D44" s="52"/>
      <c r="E44" s="52"/>
      <c r="F44" s="52"/>
      <c r="G44" s="52"/>
      <c r="H44" s="52"/>
      <c r="I44" s="53"/>
      <c r="J44" s="52"/>
      <c r="K44" s="53"/>
      <c r="L44" s="52"/>
    </row>
    <row r="45" spans="2:14" s="17" customFormat="1" ht="9">
      <c r="B45" s="19"/>
      <c r="C45" s="19"/>
      <c r="D45" s="19"/>
      <c r="E45" s="19"/>
      <c r="F45" s="19"/>
      <c r="G45" s="20"/>
      <c r="H45" s="20"/>
      <c r="I45" s="20"/>
      <c r="J45" s="20"/>
      <c r="K45" s="109"/>
      <c r="L45" s="20"/>
      <c r="M45" s="20"/>
      <c r="N45" s="109"/>
    </row>
    <row r="46" spans="2:14" s="17" customFormat="1" ht="9">
      <c r="B46" s="19"/>
      <c r="C46" s="19"/>
      <c r="D46" s="19"/>
      <c r="E46" s="19"/>
      <c r="F46" s="19"/>
      <c r="G46" s="20"/>
      <c r="H46" s="20"/>
      <c r="I46" s="20"/>
      <c r="J46" s="20"/>
      <c r="K46" s="109"/>
      <c r="L46" s="20"/>
      <c r="M46" s="20"/>
      <c r="N46" s="109"/>
    </row>
    <row r="47" spans="2:6" s="43" customFormat="1" ht="10.5">
      <c r="B47" s="57" t="s">
        <v>2</v>
      </c>
      <c r="C47" s="56" t="s">
        <v>203</v>
      </c>
      <c r="D47" s="56"/>
      <c r="E47" s="62"/>
      <c r="F47" s="62"/>
    </row>
    <row r="48" s="36" customFormat="1" ht="10.5">
      <c r="L48" s="42" t="s">
        <v>53</v>
      </c>
    </row>
    <row r="49" spans="2:12" s="43" customFormat="1" ht="32.25" customHeight="1">
      <c r="B49" s="185" t="s">
        <v>4</v>
      </c>
      <c r="C49" s="185" t="s">
        <v>5</v>
      </c>
      <c r="D49" s="185" t="s">
        <v>116</v>
      </c>
      <c r="E49" s="185" t="s">
        <v>7</v>
      </c>
      <c r="F49" s="185" t="s">
        <v>8</v>
      </c>
      <c r="G49" s="182" t="s">
        <v>106</v>
      </c>
      <c r="H49" s="183"/>
      <c r="I49" s="182" t="s">
        <v>209</v>
      </c>
      <c r="J49" s="183"/>
      <c r="K49" s="182" t="s">
        <v>210</v>
      </c>
      <c r="L49" s="183"/>
    </row>
    <row r="50" spans="2:12" s="43" customFormat="1" ht="10.5">
      <c r="B50" s="186"/>
      <c r="C50" s="186"/>
      <c r="D50" s="186"/>
      <c r="E50" s="186"/>
      <c r="F50" s="186"/>
      <c r="G50" s="32" t="s">
        <v>212</v>
      </c>
      <c r="H50" s="32" t="s">
        <v>9</v>
      </c>
      <c r="I50" s="32" t="s">
        <v>212</v>
      </c>
      <c r="J50" s="32" t="s">
        <v>9</v>
      </c>
      <c r="K50" s="32" t="s">
        <v>212</v>
      </c>
      <c r="L50" s="32" t="s">
        <v>9</v>
      </c>
    </row>
    <row r="51" spans="2:12" s="43" customFormat="1" ht="10.5">
      <c r="B51" s="191" t="s">
        <v>178</v>
      </c>
      <c r="C51" s="89" t="s">
        <v>270</v>
      </c>
      <c r="D51" s="72"/>
      <c r="E51" s="89"/>
      <c r="F51" s="72"/>
      <c r="G51" s="71"/>
      <c r="H51" s="71"/>
      <c r="I51" s="71"/>
      <c r="J51" s="71"/>
      <c r="K51" s="71"/>
      <c r="L51" s="71"/>
    </row>
    <row r="52" spans="2:12" s="43" customFormat="1" ht="10.5">
      <c r="B52" s="192"/>
      <c r="C52" s="91" t="s">
        <v>175</v>
      </c>
      <c r="D52" s="72" t="s">
        <v>13</v>
      </c>
      <c r="E52" s="89" t="s">
        <v>271</v>
      </c>
      <c r="F52" s="72" t="s">
        <v>180</v>
      </c>
      <c r="G52" s="71" t="s">
        <v>10</v>
      </c>
      <c r="H52" s="71">
        <v>1908</v>
      </c>
      <c r="I52" s="71" t="s">
        <v>10</v>
      </c>
      <c r="J52" s="71">
        <v>984</v>
      </c>
      <c r="K52" s="71" t="s">
        <v>10</v>
      </c>
      <c r="L52" s="71">
        <v>311</v>
      </c>
    </row>
    <row r="53" spans="2:12" s="43" customFormat="1" ht="13.5" customHeight="1">
      <c r="B53" s="192"/>
      <c r="C53" s="91" t="s">
        <v>177</v>
      </c>
      <c r="D53" s="72" t="s">
        <v>13</v>
      </c>
      <c r="E53" s="89" t="s">
        <v>179</v>
      </c>
      <c r="F53" s="72" t="s">
        <v>225</v>
      </c>
      <c r="G53" s="71" t="s">
        <v>10</v>
      </c>
      <c r="H53" s="71">
        <v>3261</v>
      </c>
      <c r="I53" s="71" t="s">
        <v>10</v>
      </c>
      <c r="J53" s="71">
        <v>1000</v>
      </c>
      <c r="K53" s="71" t="s">
        <v>10</v>
      </c>
      <c r="L53" s="71">
        <v>500</v>
      </c>
    </row>
    <row r="54" spans="2:12" s="43" customFormat="1" ht="10.5">
      <c r="B54" s="193"/>
      <c r="C54" s="91" t="s">
        <v>181</v>
      </c>
      <c r="D54" s="72" t="s">
        <v>13</v>
      </c>
      <c r="E54" s="89" t="s">
        <v>272</v>
      </c>
      <c r="F54" s="72" t="s">
        <v>180</v>
      </c>
      <c r="G54" s="71" t="s">
        <v>10</v>
      </c>
      <c r="H54" s="71">
        <v>2805</v>
      </c>
      <c r="I54" s="71" t="s">
        <v>10</v>
      </c>
      <c r="J54" s="71">
        <v>916</v>
      </c>
      <c r="K54" s="71" t="s">
        <v>10</v>
      </c>
      <c r="L54" s="71">
        <v>1089</v>
      </c>
    </row>
    <row r="55" spans="2:12" s="90" customFormat="1" ht="12.75" customHeight="1">
      <c r="B55" s="72" t="s">
        <v>293</v>
      </c>
      <c r="C55" s="89" t="s">
        <v>384</v>
      </c>
      <c r="D55" s="72" t="s">
        <v>13</v>
      </c>
      <c r="E55" s="89" t="s">
        <v>294</v>
      </c>
      <c r="F55" s="72" t="s">
        <v>180</v>
      </c>
      <c r="G55" s="71" t="s">
        <v>10</v>
      </c>
      <c r="H55" s="71">
        <v>7500</v>
      </c>
      <c r="I55" s="71" t="s">
        <v>10</v>
      </c>
      <c r="J55" s="71">
        <v>1500</v>
      </c>
      <c r="K55" s="71" t="s">
        <v>10</v>
      </c>
      <c r="L55" s="71">
        <v>2500</v>
      </c>
    </row>
    <row r="56" spans="2:12" s="43" customFormat="1" ht="10.5">
      <c r="B56" s="188" t="s">
        <v>12</v>
      </c>
      <c r="C56" s="189"/>
      <c r="D56" s="189"/>
      <c r="E56" s="189"/>
      <c r="F56" s="190"/>
      <c r="G56" s="34" t="s">
        <v>10</v>
      </c>
      <c r="H56" s="34">
        <f>SUM(H52:H55)</f>
        <v>15474</v>
      </c>
      <c r="I56" s="33"/>
      <c r="J56" s="34">
        <f>SUM(J52:J55)</f>
        <v>4400</v>
      </c>
      <c r="K56" s="33"/>
      <c r="L56" s="34">
        <f>SUM(L52:L55)</f>
        <v>4400</v>
      </c>
    </row>
    <row r="57" s="17" customFormat="1" ht="9"/>
    <row r="58" spans="2:14" s="17" customFormat="1" ht="9">
      <c r="B58" s="19"/>
      <c r="C58" s="19"/>
      <c r="D58" s="19"/>
      <c r="E58" s="19"/>
      <c r="F58" s="19"/>
      <c r="G58" s="20"/>
      <c r="H58" s="20"/>
      <c r="I58" s="20"/>
      <c r="J58" s="20"/>
      <c r="K58" s="109"/>
      <c r="L58" s="20"/>
      <c r="M58" s="20"/>
      <c r="N58" s="109"/>
    </row>
    <row r="59" spans="2:14" s="17" customFormat="1" ht="9">
      <c r="B59" s="19"/>
      <c r="C59" s="19"/>
      <c r="D59" s="19"/>
      <c r="E59" s="19"/>
      <c r="F59" s="19"/>
      <c r="G59" s="20"/>
      <c r="H59" s="20"/>
      <c r="I59" s="20"/>
      <c r="J59" s="20"/>
      <c r="K59" s="109"/>
      <c r="L59" s="20"/>
      <c r="M59" s="20"/>
      <c r="N59" s="109"/>
    </row>
    <row r="60" spans="2:3" s="43" customFormat="1" ht="10.5">
      <c r="B60" s="57" t="s">
        <v>2</v>
      </c>
      <c r="C60" s="57" t="s">
        <v>273</v>
      </c>
    </row>
    <row r="61" s="36" customFormat="1" ht="10.5">
      <c r="L61" s="42" t="s">
        <v>53</v>
      </c>
    </row>
    <row r="62" spans="2:12" s="43" customFormat="1" ht="30.75" customHeight="1">
      <c r="B62" s="185" t="s">
        <v>4</v>
      </c>
      <c r="C62" s="185" t="s">
        <v>5</v>
      </c>
      <c r="D62" s="185" t="s">
        <v>116</v>
      </c>
      <c r="E62" s="185" t="s">
        <v>7</v>
      </c>
      <c r="F62" s="185" t="s">
        <v>8</v>
      </c>
      <c r="G62" s="184" t="s">
        <v>106</v>
      </c>
      <c r="H62" s="184"/>
      <c r="I62" s="182" t="s">
        <v>209</v>
      </c>
      <c r="J62" s="183"/>
      <c r="K62" s="182" t="s">
        <v>210</v>
      </c>
      <c r="L62" s="183"/>
    </row>
    <row r="63" spans="2:12" s="43" customFormat="1" ht="10.5">
      <c r="B63" s="186"/>
      <c r="C63" s="186"/>
      <c r="D63" s="186"/>
      <c r="E63" s="186"/>
      <c r="F63" s="186"/>
      <c r="G63" s="32" t="s">
        <v>212</v>
      </c>
      <c r="H63" s="32" t="s">
        <v>9</v>
      </c>
      <c r="I63" s="32" t="s">
        <v>212</v>
      </c>
      <c r="J63" s="32" t="s">
        <v>9</v>
      </c>
      <c r="K63" s="32" t="s">
        <v>212</v>
      </c>
      <c r="L63" s="32" t="s">
        <v>9</v>
      </c>
    </row>
    <row r="64" spans="2:12" s="43" customFormat="1" ht="18" customHeight="1">
      <c r="B64" s="72" t="s">
        <v>15</v>
      </c>
      <c r="C64" s="89" t="s">
        <v>390</v>
      </c>
      <c r="D64" s="72" t="s">
        <v>13</v>
      </c>
      <c r="E64" s="89" t="s">
        <v>125</v>
      </c>
      <c r="F64" s="72" t="s">
        <v>274</v>
      </c>
      <c r="G64" s="71" t="s">
        <v>10</v>
      </c>
      <c r="H64" s="78">
        <v>181951</v>
      </c>
      <c r="I64" s="71" t="s">
        <v>10</v>
      </c>
      <c r="J64" s="78">
        <v>148943</v>
      </c>
      <c r="K64" s="71" t="s">
        <v>10</v>
      </c>
      <c r="L64" s="78">
        <v>10000</v>
      </c>
    </row>
    <row r="65" spans="2:12" s="43" customFormat="1" ht="18" customHeight="1">
      <c r="B65" s="72" t="s">
        <v>14</v>
      </c>
      <c r="C65" s="89" t="s">
        <v>45</v>
      </c>
      <c r="D65" s="72" t="s">
        <v>13</v>
      </c>
      <c r="E65" s="89" t="s">
        <v>126</v>
      </c>
      <c r="F65" s="72" t="s">
        <v>275</v>
      </c>
      <c r="G65" s="71" t="s">
        <v>10</v>
      </c>
      <c r="H65" s="71">
        <v>1973406</v>
      </c>
      <c r="I65" s="71" t="s">
        <v>10</v>
      </c>
      <c r="J65" s="71">
        <v>792780</v>
      </c>
      <c r="K65" s="71" t="s">
        <v>10</v>
      </c>
      <c r="L65" s="71">
        <v>90000</v>
      </c>
    </row>
    <row r="66" spans="2:12" s="43" customFormat="1" ht="18" customHeight="1">
      <c r="B66" s="72" t="s">
        <v>72</v>
      </c>
      <c r="C66" s="89" t="s">
        <v>73</v>
      </c>
      <c r="D66" s="72" t="s">
        <v>13</v>
      </c>
      <c r="E66" s="89" t="s">
        <v>128</v>
      </c>
      <c r="F66" s="72" t="s">
        <v>214</v>
      </c>
      <c r="G66" s="71" t="s">
        <v>10</v>
      </c>
      <c r="H66" s="71">
        <v>1344486</v>
      </c>
      <c r="I66" s="71" t="s">
        <v>10</v>
      </c>
      <c r="J66" s="71">
        <v>46055</v>
      </c>
      <c r="K66" s="71" t="s">
        <v>10</v>
      </c>
      <c r="L66" s="71">
        <v>100000</v>
      </c>
    </row>
    <row r="67" spans="2:12" s="43" customFormat="1" ht="18" customHeight="1">
      <c r="B67" s="72" t="s">
        <v>282</v>
      </c>
      <c r="C67" s="89" t="s">
        <v>283</v>
      </c>
      <c r="D67" s="72" t="s">
        <v>13</v>
      </c>
      <c r="E67" s="89" t="s">
        <v>284</v>
      </c>
      <c r="F67" s="72" t="s">
        <v>285</v>
      </c>
      <c r="G67" s="71" t="s">
        <v>10</v>
      </c>
      <c r="H67" s="71">
        <v>173021</v>
      </c>
      <c r="I67" s="71" t="s">
        <v>10</v>
      </c>
      <c r="J67" s="71">
        <v>2</v>
      </c>
      <c r="K67" s="71" t="s">
        <v>10</v>
      </c>
      <c r="L67" s="71">
        <v>50000</v>
      </c>
    </row>
    <row r="68" spans="2:12" s="43" customFormat="1" ht="18" customHeight="1">
      <c r="B68" s="72" t="s">
        <v>286</v>
      </c>
      <c r="C68" s="89" t="s">
        <v>287</v>
      </c>
      <c r="D68" s="72" t="s">
        <v>13</v>
      </c>
      <c r="E68" s="89" t="s">
        <v>288</v>
      </c>
      <c r="F68" s="72" t="s">
        <v>289</v>
      </c>
      <c r="G68" s="71" t="s">
        <v>10</v>
      </c>
      <c r="H68" s="71">
        <v>195000</v>
      </c>
      <c r="I68" s="71" t="s">
        <v>10</v>
      </c>
      <c r="J68" s="71" t="s">
        <v>10</v>
      </c>
      <c r="K68" s="71" t="s">
        <v>10</v>
      </c>
      <c r="L68" s="71">
        <v>2</v>
      </c>
    </row>
    <row r="69" spans="2:12" s="43" customFormat="1" ht="10.5">
      <c r="B69" s="188" t="s">
        <v>12</v>
      </c>
      <c r="C69" s="189"/>
      <c r="D69" s="189"/>
      <c r="E69" s="189"/>
      <c r="F69" s="190"/>
      <c r="G69" s="34" t="s">
        <v>10</v>
      </c>
      <c r="H69" s="34">
        <f>SUM(H64:H68)</f>
        <v>3867864</v>
      </c>
      <c r="I69" s="34" t="s">
        <v>10</v>
      </c>
      <c r="J69" s="34">
        <f>SUM(J64:J68)</f>
        <v>987780</v>
      </c>
      <c r="K69" s="34" t="s">
        <v>10</v>
      </c>
      <c r="L69" s="34">
        <f>SUM(L64:L68)</f>
        <v>250002</v>
      </c>
    </row>
    <row r="70" spans="2:13" s="17" customFormat="1" ht="9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s="17" customFormat="1" ht="9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s="17" customFormat="1" ht="9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3" s="43" customFormat="1" ht="10.5">
      <c r="B73" s="57" t="s">
        <v>2</v>
      </c>
      <c r="C73" s="57" t="s">
        <v>191</v>
      </c>
    </row>
    <row r="74" s="36" customFormat="1" ht="10.5">
      <c r="L74" s="42" t="s">
        <v>53</v>
      </c>
    </row>
    <row r="75" spans="2:12" s="43" customFormat="1" ht="30.75" customHeight="1">
      <c r="B75" s="185" t="s">
        <v>4</v>
      </c>
      <c r="C75" s="185" t="s">
        <v>5</v>
      </c>
      <c r="D75" s="185" t="s">
        <v>116</v>
      </c>
      <c r="E75" s="185" t="s">
        <v>7</v>
      </c>
      <c r="F75" s="185" t="s">
        <v>8</v>
      </c>
      <c r="G75" s="184" t="s">
        <v>106</v>
      </c>
      <c r="H75" s="184"/>
      <c r="I75" s="182" t="s">
        <v>209</v>
      </c>
      <c r="J75" s="183"/>
      <c r="K75" s="182" t="s">
        <v>210</v>
      </c>
      <c r="L75" s="183"/>
    </row>
    <row r="76" spans="2:12" s="43" customFormat="1" ht="10.5">
      <c r="B76" s="186"/>
      <c r="C76" s="186"/>
      <c r="D76" s="186"/>
      <c r="E76" s="186"/>
      <c r="F76" s="186"/>
      <c r="G76" s="32" t="s">
        <v>212</v>
      </c>
      <c r="H76" s="32" t="s">
        <v>9</v>
      </c>
      <c r="I76" s="32" t="s">
        <v>212</v>
      </c>
      <c r="J76" s="32" t="s">
        <v>9</v>
      </c>
      <c r="K76" s="32" t="s">
        <v>212</v>
      </c>
      <c r="L76" s="32" t="s">
        <v>9</v>
      </c>
    </row>
    <row r="77" spans="2:12" s="43" customFormat="1" ht="24" customHeight="1">
      <c r="B77" s="72" t="s">
        <v>186</v>
      </c>
      <c r="C77" s="89" t="s">
        <v>187</v>
      </c>
      <c r="D77" s="72" t="s">
        <v>13</v>
      </c>
      <c r="E77" s="89" t="s">
        <v>188</v>
      </c>
      <c r="F77" s="72" t="s">
        <v>290</v>
      </c>
      <c r="G77" s="71" t="s">
        <v>10</v>
      </c>
      <c r="H77" s="71">
        <v>9800</v>
      </c>
      <c r="I77" s="71" t="s">
        <v>10</v>
      </c>
      <c r="J77" s="71">
        <v>2186</v>
      </c>
      <c r="K77" s="71" t="s">
        <v>10</v>
      </c>
      <c r="L77" s="71">
        <v>1336</v>
      </c>
    </row>
    <row r="78" spans="2:12" s="43" customFormat="1" ht="19.5">
      <c r="B78" s="66" t="s">
        <v>312</v>
      </c>
      <c r="C78" s="65" t="s">
        <v>388</v>
      </c>
      <c r="D78" s="66" t="s">
        <v>13</v>
      </c>
      <c r="E78" s="65" t="s">
        <v>314</v>
      </c>
      <c r="F78" s="66" t="s">
        <v>315</v>
      </c>
      <c r="G78" s="67" t="s">
        <v>10</v>
      </c>
      <c r="H78" s="67">
        <v>15925</v>
      </c>
      <c r="I78" s="67" t="s">
        <v>10</v>
      </c>
      <c r="J78" s="67">
        <v>12480</v>
      </c>
      <c r="K78" s="67" t="s">
        <v>10</v>
      </c>
      <c r="L78" s="67">
        <v>3445</v>
      </c>
    </row>
    <row r="79" spans="2:12" s="43" customFormat="1" ht="28.5">
      <c r="B79" s="66" t="s">
        <v>192</v>
      </c>
      <c r="C79" s="65" t="s">
        <v>389</v>
      </c>
      <c r="D79" s="66" t="s">
        <v>13</v>
      </c>
      <c r="E79" s="65" t="s">
        <v>316</v>
      </c>
      <c r="F79" s="66" t="s">
        <v>290</v>
      </c>
      <c r="G79" s="67" t="s">
        <v>10</v>
      </c>
      <c r="H79" s="67">
        <v>22000</v>
      </c>
      <c r="I79" s="67" t="s">
        <v>10</v>
      </c>
      <c r="J79" s="67">
        <v>850</v>
      </c>
      <c r="K79" s="67" t="s">
        <v>10</v>
      </c>
      <c r="L79" s="67">
        <v>9000</v>
      </c>
    </row>
    <row r="80" spans="2:12" s="43" customFormat="1" ht="10.5">
      <c r="B80" s="188" t="s">
        <v>12</v>
      </c>
      <c r="C80" s="189"/>
      <c r="D80" s="189"/>
      <c r="E80" s="189"/>
      <c r="F80" s="190"/>
      <c r="G80" s="34"/>
      <c r="H80" s="34">
        <f>SUM(H77:H79)</f>
        <v>47725</v>
      </c>
      <c r="I80" s="34" t="s">
        <v>10</v>
      </c>
      <c r="J80" s="34">
        <f>SUM(J77:J79)</f>
        <v>15516</v>
      </c>
      <c r="K80" s="34" t="s">
        <v>10</v>
      </c>
      <c r="L80" s="34">
        <f>SUM(L77:L79)</f>
        <v>13781</v>
      </c>
    </row>
    <row r="81" spans="2:9" s="36" customFormat="1" ht="10.5">
      <c r="B81" s="63" t="s">
        <v>313</v>
      </c>
      <c r="C81" s="54"/>
      <c r="D81" s="54"/>
      <c r="E81" s="54"/>
      <c r="F81" s="113"/>
      <c r="G81" s="54"/>
      <c r="H81" s="54"/>
      <c r="I81" s="54"/>
    </row>
    <row r="82" s="17" customFormat="1" ht="9"/>
    <row r="83" s="17" customFormat="1" ht="9"/>
    <row r="84" s="17" customFormat="1" ht="9"/>
    <row r="85" s="17" customFormat="1" ht="9"/>
    <row r="86" s="17" customFormat="1" ht="9"/>
    <row r="87" spans="2:3" s="43" customFormat="1" ht="10.5">
      <c r="B87" s="57" t="s">
        <v>2</v>
      </c>
      <c r="C87" s="57" t="s">
        <v>17</v>
      </c>
    </row>
    <row r="88" s="36" customFormat="1" ht="10.5">
      <c r="L88" s="42" t="s">
        <v>53</v>
      </c>
    </row>
    <row r="89" spans="2:12" s="43" customFormat="1" ht="30.75" customHeight="1">
      <c r="B89" s="185" t="s">
        <v>4</v>
      </c>
      <c r="C89" s="185" t="s">
        <v>5</v>
      </c>
      <c r="D89" s="185" t="s">
        <v>116</v>
      </c>
      <c r="E89" s="185" t="s">
        <v>7</v>
      </c>
      <c r="F89" s="185" t="s">
        <v>8</v>
      </c>
      <c r="G89" s="184" t="s">
        <v>106</v>
      </c>
      <c r="H89" s="184"/>
      <c r="I89" s="182" t="s">
        <v>209</v>
      </c>
      <c r="J89" s="183"/>
      <c r="K89" s="182" t="s">
        <v>210</v>
      </c>
      <c r="L89" s="183"/>
    </row>
    <row r="90" spans="2:12" s="43" customFormat="1" ht="10.5">
      <c r="B90" s="186"/>
      <c r="C90" s="186"/>
      <c r="D90" s="186"/>
      <c r="E90" s="186"/>
      <c r="F90" s="186"/>
      <c r="G90" s="32" t="s">
        <v>212</v>
      </c>
      <c r="H90" s="32" t="s">
        <v>9</v>
      </c>
      <c r="I90" s="32" t="s">
        <v>212</v>
      </c>
      <c r="J90" s="32" t="s">
        <v>9</v>
      </c>
      <c r="K90" s="32" t="s">
        <v>212</v>
      </c>
      <c r="L90" s="32" t="s">
        <v>9</v>
      </c>
    </row>
    <row r="91" spans="2:12" s="43" customFormat="1" ht="15" customHeight="1">
      <c r="B91" s="72" t="s">
        <v>295</v>
      </c>
      <c r="C91" s="89" t="s">
        <v>61</v>
      </c>
      <c r="D91" s="72" t="s">
        <v>13</v>
      </c>
      <c r="E91" s="89" t="s">
        <v>56</v>
      </c>
      <c r="F91" s="72" t="s">
        <v>230</v>
      </c>
      <c r="G91" s="71" t="s">
        <v>10</v>
      </c>
      <c r="H91" s="71">
        <v>500</v>
      </c>
      <c r="I91" s="71" t="s">
        <v>10</v>
      </c>
      <c r="J91" s="71" t="s">
        <v>10</v>
      </c>
      <c r="K91" s="71" t="s">
        <v>10</v>
      </c>
      <c r="L91" s="71">
        <v>500</v>
      </c>
    </row>
    <row r="92" spans="2:12" s="43" customFormat="1" ht="26.25" customHeight="1">
      <c r="B92" s="72" t="s">
        <v>18</v>
      </c>
      <c r="C92" s="89" t="s">
        <v>69</v>
      </c>
      <c r="D92" s="72" t="s">
        <v>13</v>
      </c>
      <c r="E92" s="73" t="s">
        <v>129</v>
      </c>
      <c r="F92" s="72" t="s">
        <v>183</v>
      </c>
      <c r="G92" s="71" t="s">
        <v>10</v>
      </c>
      <c r="H92" s="71">
        <v>45239</v>
      </c>
      <c r="I92" s="71" t="s">
        <v>10</v>
      </c>
      <c r="J92" s="71">
        <v>36239</v>
      </c>
      <c r="K92" s="71" t="s">
        <v>10</v>
      </c>
      <c r="L92" s="71">
        <v>3000</v>
      </c>
    </row>
    <row r="93" spans="2:12" s="43" customFormat="1" ht="10.5">
      <c r="B93" s="66" t="s">
        <v>19</v>
      </c>
      <c r="C93" s="161" t="s">
        <v>296</v>
      </c>
      <c r="D93" s="146" t="s">
        <v>13</v>
      </c>
      <c r="E93" s="147" t="s">
        <v>297</v>
      </c>
      <c r="F93" s="146" t="s">
        <v>290</v>
      </c>
      <c r="G93" s="148" t="s">
        <v>10</v>
      </c>
      <c r="H93" s="148">
        <v>21200</v>
      </c>
      <c r="I93" s="148" t="s">
        <v>10</v>
      </c>
      <c r="J93" s="148">
        <v>2215</v>
      </c>
      <c r="K93" s="148" t="s">
        <v>10</v>
      </c>
      <c r="L93" s="148">
        <v>2000</v>
      </c>
    </row>
    <row r="94" spans="2:12" s="43" customFormat="1" ht="10.5">
      <c r="B94" s="66" t="s">
        <v>19</v>
      </c>
      <c r="C94" s="161" t="s">
        <v>298</v>
      </c>
      <c r="D94" s="146" t="s">
        <v>13</v>
      </c>
      <c r="E94" s="147" t="s">
        <v>299</v>
      </c>
      <c r="F94" s="146" t="s">
        <v>290</v>
      </c>
      <c r="G94" s="148" t="s">
        <v>10</v>
      </c>
      <c r="H94" s="148">
        <v>31800</v>
      </c>
      <c r="I94" s="148" t="s">
        <v>10</v>
      </c>
      <c r="J94" s="148" t="s">
        <v>10</v>
      </c>
      <c r="K94" s="148" t="s">
        <v>10</v>
      </c>
      <c r="L94" s="148">
        <v>2000</v>
      </c>
    </row>
    <row r="95" spans="2:12" s="43" customFormat="1" ht="10.5">
      <c r="B95" s="66" t="s">
        <v>19</v>
      </c>
      <c r="C95" s="161" t="s">
        <v>300</v>
      </c>
      <c r="D95" s="146" t="s">
        <v>13</v>
      </c>
      <c r="E95" s="147" t="s">
        <v>301</v>
      </c>
      <c r="F95" s="146" t="s">
        <v>180</v>
      </c>
      <c r="G95" s="148" t="s">
        <v>10</v>
      </c>
      <c r="H95" s="148">
        <v>6758</v>
      </c>
      <c r="I95" s="148" t="s">
        <v>10</v>
      </c>
      <c r="J95" s="148" t="s">
        <v>10</v>
      </c>
      <c r="K95" s="148" t="s">
        <v>10</v>
      </c>
      <c r="L95" s="148">
        <v>4100</v>
      </c>
    </row>
    <row r="96" spans="2:12" s="43" customFormat="1" ht="10.5">
      <c r="B96" s="66" t="s">
        <v>19</v>
      </c>
      <c r="C96" s="161" t="s">
        <v>302</v>
      </c>
      <c r="D96" s="146" t="s">
        <v>13</v>
      </c>
      <c r="E96" s="147" t="s">
        <v>303</v>
      </c>
      <c r="F96" s="146" t="s">
        <v>180</v>
      </c>
      <c r="G96" s="148" t="s">
        <v>10</v>
      </c>
      <c r="H96" s="148">
        <v>5300</v>
      </c>
      <c r="I96" s="148" t="s">
        <v>10</v>
      </c>
      <c r="J96" s="148" t="s">
        <v>10</v>
      </c>
      <c r="K96" s="148" t="s">
        <v>10</v>
      </c>
      <c r="L96" s="148">
        <v>4300</v>
      </c>
    </row>
    <row r="97" spans="2:12" s="43" customFormat="1" ht="10.5">
      <c r="B97" s="66" t="s">
        <v>19</v>
      </c>
      <c r="C97" s="161" t="s">
        <v>304</v>
      </c>
      <c r="D97" s="146" t="s">
        <v>13</v>
      </c>
      <c r="E97" s="147" t="s">
        <v>305</v>
      </c>
      <c r="F97" s="146" t="s">
        <v>290</v>
      </c>
      <c r="G97" s="148" t="s">
        <v>10</v>
      </c>
      <c r="H97" s="148">
        <v>14575</v>
      </c>
      <c r="I97" s="148" t="s">
        <v>10</v>
      </c>
      <c r="J97" s="148" t="s">
        <v>10</v>
      </c>
      <c r="K97" s="148" t="s">
        <v>10</v>
      </c>
      <c r="L97" s="148">
        <v>3000</v>
      </c>
    </row>
    <row r="98" spans="2:12" s="43" customFormat="1" ht="10.5">
      <c r="B98" s="66" t="s">
        <v>19</v>
      </c>
      <c r="C98" s="161" t="s">
        <v>306</v>
      </c>
      <c r="D98" s="146" t="s">
        <v>13</v>
      </c>
      <c r="E98" s="147" t="s">
        <v>303</v>
      </c>
      <c r="F98" s="146" t="s">
        <v>180</v>
      </c>
      <c r="G98" s="148" t="s">
        <v>10</v>
      </c>
      <c r="H98" s="148">
        <v>5300</v>
      </c>
      <c r="I98" s="148" t="s">
        <v>10</v>
      </c>
      <c r="J98" s="148" t="s">
        <v>10</v>
      </c>
      <c r="K98" s="148" t="s">
        <v>10</v>
      </c>
      <c r="L98" s="148">
        <v>3000</v>
      </c>
    </row>
    <row r="99" spans="2:12" s="43" customFormat="1" ht="10.5">
      <c r="B99" s="66" t="s">
        <v>19</v>
      </c>
      <c r="C99" s="161" t="s">
        <v>307</v>
      </c>
      <c r="D99" s="146" t="s">
        <v>13</v>
      </c>
      <c r="E99" s="147" t="s">
        <v>308</v>
      </c>
      <c r="F99" s="146" t="s">
        <v>150</v>
      </c>
      <c r="G99" s="148" t="s">
        <v>10</v>
      </c>
      <c r="H99" s="148">
        <v>19176</v>
      </c>
      <c r="I99" s="148" t="s">
        <v>10</v>
      </c>
      <c r="J99" s="148">
        <v>19076</v>
      </c>
      <c r="K99" s="148" t="s">
        <v>10</v>
      </c>
      <c r="L99" s="148">
        <v>100</v>
      </c>
    </row>
    <row r="100" spans="2:12" s="43" customFormat="1" ht="10.5">
      <c r="B100" s="72" t="s">
        <v>309</v>
      </c>
      <c r="C100" s="89" t="s">
        <v>114</v>
      </c>
      <c r="D100" s="72" t="s">
        <v>13</v>
      </c>
      <c r="E100" s="73" t="s">
        <v>130</v>
      </c>
      <c r="F100" s="72" t="s">
        <v>230</v>
      </c>
      <c r="G100" s="71" t="s">
        <v>10</v>
      </c>
      <c r="H100" s="71">
        <v>1000</v>
      </c>
      <c r="I100" s="71" t="s">
        <v>10</v>
      </c>
      <c r="J100" s="71" t="s">
        <v>10</v>
      </c>
      <c r="K100" s="71" t="s">
        <v>10</v>
      </c>
      <c r="L100" s="71">
        <v>1000</v>
      </c>
    </row>
    <row r="101" spans="2:12" s="43" customFormat="1" ht="21">
      <c r="B101" s="66" t="s">
        <v>310</v>
      </c>
      <c r="C101" s="65" t="s">
        <v>74</v>
      </c>
      <c r="D101" s="66" t="s">
        <v>13</v>
      </c>
      <c r="E101" s="74" t="s">
        <v>311</v>
      </c>
      <c r="F101" s="66" t="s">
        <v>230</v>
      </c>
      <c r="G101" s="67" t="s">
        <v>10</v>
      </c>
      <c r="H101" s="67">
        <v>4000</v>
      </c>
      <c r="I101" s="67" t="s">
        <v>10</v>
      </c>
      <c r="J101" s="67" t="s">
        <v>10</v>
      </c>
      <c r="K101" s="67" t="s">
        <v>10</v>
      </c>
      <c r="L101" s="67">
        <v>4000</v>
      </c>
    </row>
    <row r="102" spans="2:12" s="43" customFormat="1" ht="10.5">
      <c r="B102" s="66" t="s">
        <v>100</v>
      </c>
      <c r="C102" s="65" t="s">
        <v>115</v>
      </c>
      <c r="D102" s="66" t="s">
        <v>13</v>
      </c>
      <c r="E102" s="65" t="s">
        <v>317</v>
      </c>
      <c r="F102" s="66" t="s">
        <v>189</v>
      </c>
      <c r="G102" s="67" t="s">
        <v>10</v>
      </c>
      <c r="H102" s="67">
        <v>54497</v>
      </c>
      <c r="I102" s="67" t="s">
        <v>10</v>
      </c>
      <c r="J102" s="67">
        <v>44497</v>
      </c>
      <c r="K102" s="67" t="s">
        <v>10</v>
      </c>
      <c r="L102" s="67">
        <v>10000</v>
      </c>
    </row>
    <row r="103" spans="2:12" s="43" customFormat="1" ht="21">
      <c r="B103" s="66" t="s">
        <v>318</v>
      </c>
      <c r="C103" s="65" t="s">
        <v>64</v>
      </c>
      <c r="D103" s="66" t="s">
        <v>13</v>
      </c>
      <c r="E103" s="65" t="s">
        <v>319</v>
      </c>
      <c r="F103" s="66" t="s">
        <v>230</v>
      </c>
      <c r="G103" s="67" t="s">
        <v>10</v>
      </c>
      <c r="H103" s="67">
        <v>500</v>
      </c>
      <c r="I103" s="67" t="s">
        <v>10</v>
      </c>
      <c r="J103" s="67" t="s">
        <v>10</v>
      </c>
      <c r="K103" s="67" t="s">
        <v>10</v>
      </c>
      <c r="L103" s="67">
        <v>500</v>
      </c>
    </row>
    <row r="104" spans="2:12" s="43" customFormat="1" ht="21">
      <c r="B104" s="66" t="s">
        <v>193</v>
      </c>
      <c r="C104" s="74" t="s">
        <v>194</v>
      </c>
      <c r="D104" s="92" t="s">
        <v>13</v>
      </c>
      <c r="E104" s="74" t="s">
        <v>320</v>
      </c>
      <c r="F104" s="93" t="s">
        <v>140</v>
      </c>
      <c r="G104" s="67" t="s">
        <v>10</v>
      </c>
      <c r="H104" s="67">
        <v>50300</v>
      </c>
      <c r="I104" s="67" t="s">
        <v>10</v>
      </c>
      <c r="J104" s="67">
        <v>3000</v>
      </c>
      <c r="K104" s="67" t="s">
        <v>10</v>
      </c>
      <c r="L104" s="67">
        <v>26000</v>
      </c>
    </row>
    <row r="105" spans="2:12" s="43" customFormat="1" ht="10.5">
      <c r="B105" s="100"/>
      <c r="C105" s="95" t="s">
        <v>71</v>
      </c>
      <c r="D105" s="96" t="s">
        <v>13</v>
      </c>
      <c r="E105" s="97" t="s">
        <v>321</v>
      </c>
      <c r="F105" s="98" t="s">
        <v>174</v>
      </c>
      <c r="G105" s="99" t="s">
        <v>10</v>
      </c>
      <c r="H105" s="99">
        <v>29300</v>
      </c>
      <c r="I105" s="99" t="s">
        <v>10</v>
      </c>
      <c r="J105" s="99">
        <v>3000</v>
      </c>
      <c r="K105" s="99" t="s">
        <v>10</v>
      </c>
      <c r="L105" s="99">
        <v>12000</v>
      </c>
    </row>
    <row r="106" spans="2:12" s="43" customFormat="1" ht="10.5">
      <c r="B106" s="100"/>
      <c r="C106" s="94" t="s">
        <v>131</v>
      </c>
      <c r="D106" s="79" t="s">
        <v>13</v>
      </c>
      <c r="E106" s="94" t="s">
        <v>132</v>
      </c>
      <c r="F106" s="100" t="s">
        <v>174</v>
      </c>
      <c r="G106" s="99" t="s">
        <v>10</v>
      </c>
      <c r="H106" s="99">
        <v>21000</v>
      </c>
      <c r="I106" s="99" t="s">
        <v>10</v>
      </c>
      <c r="J106" s="99" t="s">
        <v>10</v>
      </c>
      <c r="K106" s="99" t="s">
        <v>10</v>
      </c>
      <c r="L106" s="99">
        <v>14000</v>
      </c>
    </row>
    <row r="107" spans="2:12" s="43" customFormat="1" ht="10.5">
      <c r="B107" s="37" t="s">
        <v>322</v>
      </c>
      <c r="C107" s="38" t="s">
        <v>74</v>
      </c>
      <c r="D107" s="37" t="s">
        <v>13</v>
      </c>
      <c r="E107" s="38" t="s">
        <v>195</v>
      </c>
      <c r="F107" s="37" t="s">
        <v>230</v>
      </c>
      <c r="G107" s="39" t="s">
        <v>10</v>
      </c>
      <c r="H107" s="39">
        <v>2596</v>
      </c>
      <c r="I107" s="39" t="s">
        <v>10</v>
      </c>
      <c r="J107" s="39" t="s">
        <v>10</v>
      </c>
      <c r="K107" s="39" t="s">
        <v>10</v>
      </c>
      <c r="L107" s="39">
        <v>2596</v>
      </c>
    </row>
    <row r="108" spans="2:12" s="43" customFormat="1" ht="10.5">
      <c r="B108" s="40"/>
      <c r="C108" s="60" t="s">
        <v>101</v>
      </c>
      <c r="D108" s="61"/>
      <c r="E108" s="60"/>
      <c r="F108" s="40"/>
      <c r="G108" s="41" t="s">
        <v>10</v>
      </c>
      <c r="H108" s="41" t="s">
        <v>10</v>
      </c>
      <c r="I108" s="41" t="s">
        <v>10</v>
      </c>
      <c r="J108" s="41" t="s">
        <v>10</v>
      </c>
      <c r="K108" s="41" t="s">
        <v>10</v>
      </c>
      <c r="L108" s="41">
        <v>1596</v>
      </c>
    </row>
    <row r="109" spans="2:12" s="90" customFormat="1" ht="10.5">
      <c r="B109" s="107" t="s">
        <v>363</v>
      </c>
      <c r="C109" s="75" t="s">
        <v>364</v>
      </c>
      <c r="D109" s="66" t="s">
        <v>79</v>
      </c>
      <c r="E109" s="75" t="s">
        <v>144</v>
      </c>
      <c r="F109" s="66" t="s">
        <v>230</v>
      </c>
      <c r="G109" s="67" t="s">
        <v>10</v>
      </c>
      <c r="H109" s="103">
        <v>2980</v>
      </c>
      <c r="I109" s="67" t="s">
        <v>10</v>
      </c>
      <c r="J109" s="67" t="s">
        <v>10</v>
      </c>
      <c r="K109" s="67" t="s">
        <v>10</v>
      </c>
      <c r="L109" s="76">
        <v>2980</v>
      </c>
    </row>
    <row r="110" spans="2:12" s="43" customFormat="1" ht="10.5">
      <c r="B110" s="188" t="s">
        <v>12</v>
      </c>
      <c r="C110" s="189"/>
      <c r="D110" s="189"/>
      <c r="E110" s="189"/>
      <c r="F110" s="190"/>
      <c r="G110" s="34" t="s">
        <v>10</v>
      </c>
      <c r="H110" s="34">
        <f>H91+H92+H93+H94+H95+H96+H97+H98+H99+H100+H101+H102+H103+H104+H107+H109</f>
        <v>265721</v>
      </c>
      <c r="I110" s="34" t="s">
        <v>10</v>
      </c>
      <c r="J110" s="34">
        <f>J92+J93+J99+J102</f>
        <v>102027</v>
      </c>
      <c r="K110" s="34" t="s">
        <v>10</v>
      </c>
      <c r="L110" s="34">
        <f>L91+L92+L93++L94+L95+L96+L97+L98+L99+L100+L101+L102+L103+L104+L107+L109</f>
        <v>69076</v>
      </c>
    </row>
    <row r="111" spans="2:9" s="36" customFormat="1" ht="9" customHeight="1">
      <c r="B111" s="63" t="s">
        <v>365</v>
      </c>
      <c r="C111" s="54"/>
      <c r="D111" s="54"/>
      <c r="E111" s="54"/>
      <c r="F111" s="54"/>
      <c r="G111" s="54"/>
      <c r="H111" s="54"/>
      <c r="I111" s="54"/>
    </row>
    <row r="112" spans="2:3" s="17" customFormat="1" ht="9">
      <c r="B112" s="18"/>
      <c r="C112" s="18"/>
    </row>
    <row r="113" spans="2:3" s="17" customFormat="1" ht="9">
      <c r="B113" s="18"/>
      <c r="C113" s="18"/>
    </row>
    <row r="114" spans="2:3" s="17" customFormat="1" ht="9">
      <c r="B114" s="18"/>
      <c r="C114" s="18"/>
    </row>
    <row r="115" spans="2:13" s="43" customFormat="1" ht="10.5">
      <c r="B115" s="57" t="s">
        <v>2</v>
      </c>
      <c r="C115" s="57" t="s">
        <v>46</v>
      </c>
      <c r="D115" s="51"/>
      <c r="E115" s="51"/>
      <c r="F115" s="51"/>
      <c r="G115" s="52"/>
      <c r="H115" s="52"/>
      <c r="I115" s="52"/>
      <c r="J115" s="52"/>
      <c r="K115" s="52"/>
      <c r="L115" s="52"/>
      <c r="M115" s="52"/>
    </row>
    <row r="116" s="43" customFormat="1" ht="10.5">
      <c r="L116" s="59" t="s">
        <v>53</v>
      </c>
    </row>
    <row r="117" spans="2:12" s="43" customFormat="1" ht="10.5">
      <c r="B117" s="185" t="s">
        <v>4</v>
      </c>
      <c r="C117" s="185" t="s">
        <v>5</v>
      </c>
      <c r="D117" s="185" t="s">
        <v>116</v>
      </c>
      <c r="E117" s="185" t="s">
        <v>7</v>
      </c>
      <c r="F117" s="185" t="s">
        <v>8</v>
      </c>
      <c r="G117" s="184" t="s">
        <v>106</v>
      </c>
      <c r="H117" s="184"/>
      <c r="I117" s="182" t="s">
        <v>209</v>
      </c>
      <c r="J117" s="183"/>
      <c r="K117" s="182" t="s">
        <v>210</v>
      </c>
      <c r="L117" s="183"/>
    </row>
    <row r="118" spans="2:12" s="43" customFormat="1" ht="10.5">
      <c r="B118" s="186"/>
      <c r="C118" s="186"/>
      <c r="D118" s="186"/>
      <c r="E118" s="186"/>
      <c r="F118" s="186"/>
      <c r="G118" s="32" t="s">
        <v>212</v>
      </c>
      <c r="H118" s="32" t="s">
        <v>9</v>
      </c>
      <c r="I118" s="32" t="s">
        <v>212</v>
      </c>
      <c r="J118" s="32" t="s">
        <v>9</v>
      </c>
      <c r="K118" s="32" t="s">
        <v>212</v>
      </c>
      <c r="L118" s="32" t="s">
        <v>9</v>
      </c>
    </row>
    <row r="119" spans="2:12" s="90" customFormat="1" ht="10.5">
      <c r="B119" s="191" t="s">
        <v>148</v>
      </c>
      <c r="C119" s="74" t="s">
        <v>323</v>
      </c>
      <c r="D119" s="66"/>
      <c r="E119" s="74"/>
      <c r="F119" s="72"/>
      <c r="G119" s="67"/>
      <c r="H119" s="67"/>
      <c r="I119" s="67"/>
      <c r="J119" s="67"/>
      <c r="K119" s="67"/>
      <c r="L119" s="67"/>
    </row>
    <row r="120" spans="2:12" s="90" customFormat="1" ht="10.5">
      <c r="B120" s="192"/>
      <c r="C120" s="101" t="s">
        <v>324</v>
      </c>
      <c r="D120" s="66" t="s">
        <v>13</v>
      </c>
      <c r="E120" s="74" t="s">
        <v>149</v>
      </c>
      <c r="F120" s="79" t="s">
        <v>159</v>
      </c>
      <c r="G120" s="67" t="s">
        <v>10</v>
      </c>
      <c r="H120" s="67">
        <v>191892</v>
      </c>
      <c r="I120" s="67" t="s">
        <v>10</v>
      </c>
      <c r="J120" s="67" t="s">
        <v>10</v>
      </c>
      <c r="K120" s="67" t="s">
        <v>10</v>
      </c>
      <c r="L120" s="67">
        <v>37000</v>
      </c>
    </row>
    <row r="121" spans="2:12" s="90" customFormat="1" ht="10.5">
      <c r="B121" s="192"/>
      <c r="C121" s="101" t="s">
        <v>325</v>
      </c>
      <c r="D121" s="66" t="s">
        <v>13</v>
      </c>
      <c r="E121" s="74" t="s">
        <v>133</v>
      </c>
      <c r="F121" s="72" t="s">
        <v>113</v>
      </c>
      <c r="G121" s="67" t="s">
        <v>10</v>
      </c>
      <c r="H121" s="76">
        <v>39409</v>
      </c>
      <c r="I121" s="67" t="s">
        <v>10</v>
      </c>
      <c r="J121" s="76">
        <v>22194</v>
      </c>
      <c r="K121" s="67" t="s">
        <v>10</v>
      </c>
      <c r="L121" s="76">
        <v>17215</v>
      </c>
    </row>
    <row r="122" spans="2:12" s="90" customFormat="1" ht="21">
      <c r="B122" s="193"/>
      <c r="C122" s="101" t="s">
        <v>326</v>
      </c>
      <c r="D122" s="66" t="s">
        <v>13</v>
      </c>
      <c r="E122" s="74" t="s">
        <v>134</v>
      </c>
      <c r="F122" s="79" t="s">
        <v>140</v>
      </c>
      <c r="G122" s="67" t="s">
        <v>10</v>
      </c>
      <c r="H122" s="67">
        <v>70000</v>
      </c>
      <c r="I122" s="67" t="s">
        <v>10</v>
      </c>
      <c r="J122" s="67" t="s">
        <v>10</v>
      </c>
      <c r="K122" s="67" t="s">
        <v>10</v>
      </c>
      <c r="L122" s="67">
        <v>10000</v>
      </c>
    </row>
    <row r="123" spans="2:12" s="43" customFormat="1" ht="10.5">
      <c r="B123" s="188" t="s">
        <v>12</v>
      </c>
      <c r="C123" s="189"/>
      <c r="D123" s="189"/>
      <c r="E123" s="189"/>
      <c r="F123" s="190"/>
      <c r="G123" s="34" t="s">
        <v>10</v>
      </c>
      <c r="H123" s="34">
        <f>SUM(H120:H122)</f>
        <v>301301</v>
      </c>
      <c r="I123" s="34" t="s">
        <v>10</v>
      </c>
      <c r="J123" s="34">
        <f>SUM(J121:J122)</f>
        <v>22194</v>
      </c>
      <c r="K123" s="34" t="s">
        <v>10</v>
      </c>
      <c r="L123" s="34">
        <f>SUM(L120:L122)</f>
        <v>64215</v>
      </c>
    </row>
    <row r="124" spans="2:12" s="43" customFormat="1" ht="10.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s="43" customFormat="1" ht="10.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s="43" customFormat="1" ht="10.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s="43" customFormat="1" ht="10.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s="43" customFormat="1" ht="10.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s="43" customFormat="1" ht="10.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="17" customFormat="1" ht="9"/>
    <row r="131" s="17" customFormat="1" ht="9"/>
    <row r="132" spans="2:3" s="17" customFormat="1" ht="9">
      <c r="B132" s="18"/>
      <c r="C132" s="18"/>
    </row>
    <row r="133" spans="2:3" s="43" customFormat="1" ht="10.5">
      <c r="B133" s="57" t="s">
        <v>2</v>
      </c>
      <c r="C133" s="56" t="s">
        <v>87</v>
      </c>
    </row>
    <row r="134" s="43" customFormat="1" ht="10.5">
      <c r="L134" s="59" t="s">
        <v>53</v>
      </c>
    </row>
    <row r="135" spans="2:12" s="43" customFormat="1" ht="30.75" customHeight="1">
      <c r="B135" s="185" t="s">
        <v>4</v>
      </c>
      <c r="C135" s="185" t="s">
        <v>5</v>
      </c>
      <c r="D135" s="185" t="s">
        <v>116</v>
      </c>
      <c r="E135" s="185" t="s">
        <v>7</v>
      </c>
      <c r="F135" s="185" t="s">
        <v>8</v>
      </c>
      <c r="G135" s="184" t="s">
        <v>106</v>
      </c>
      <c r="H135" s="184"/>
      <c r="I135" s="182" t="s">
        <v>209</v>
      </c>
      <c r="J135" s="183"/>
      <c r="K135" s="182" t="s">
        <v>210</v>
      </c>
      <c r="L135" s="183"/>
    </row>
    <row r="136" spans="2:12" s="43" customFormat="1" ht="10.5">
      <c r="B136" s="186"/>
      <c r="C136" s="186"/>
      <c r="D136" s="186"/>
      <c r="E136" s="186"/>
      <c r="F136" s="186"/>
      <c r="G136" s="32" t="s">
        <v>212</v>
      </c>
      <c r="H136" s="32" t="s">
        <v>9</v>
      </c>
      <c r="I136" s="32" t="s">
        <v>212</v>
      </c>
      <c r="J136" s="32" t="s">
        <v>9</v>
      </c>
      <c r="K136" s="32" t="s">
        <v>212</v>
      </c>
      <c r="L136" s="32" t="s">
        <v>9</v>
      </c>
    </row>
    <row r="137" spans="2:12" s="90" customFormat="1" ht="10.5">
      <c r="B137" s="66" t="s">
        <v>382</v>
      </c>
      <c r="C137" s="74" t="s">
        <v>385</v>
      </c>
      <c r="D137" s="66" t="s">
        <v>13</v>
      </c>
      <c r="E137" s="74" t="s">
        <v>190</v>
      </c>
      <c r="F137" s="66" t="s">
        <v>176</v>
      </c>
      <c r="G137" s="67" t="s">
        <v>10</v>
      </c>
      <c r="H137" s="68">
        <v>12000</v>
      </c>
      <c r="I137" s="67" t="s">
        <v>10</v>
      </c>
      <c r="J137" s="102">
        <v>11000</v>
      </c>
      <c r="K137" s="67" t="s">
        <v>10</v>
      </c>
      <c r="L137" s="76">
        <v>1000</v>
      </c>
    </row>
    <row r="138" spans="2:12" s="43" customFormat="1" ht="10.5">
      <c r="B138" s="188" t="s">
        <v>12</v>
      </c>
      <c r="C138" s="189"/>
      <c r="D138" s="189"/>
      <c r="E138" s="189"/>
      <c r="F138" s="190"/>
      <c r="G138" s="34" t="s">
        <v>10</v>
      </c>
      <c r="H138" s="34">
        <f>SUM(H137)</f>
        <v>12000</v>
      </c>
      <c r="I138" s="34" t="s">
        <v>10</v>
      </c>
      <c r="J138" s="34">
        <f>SUM(J137)</f>
        <v>11000</v>
      </c>
      <c r="K138" s="34" t="s">
        <v>10</v>
      </c>
      <c r="L138" s="34">
        <f>SUM(L137)</f>
        <v>1000</v>
      </c>
    </row>
    <row r="139" spans="2:9" s="36" customFormat="1" ht="10.5">
      <c r="B139" s="63" t="s">
        <v>339</v>
      </c>
      <c r="C139" s="54"/>
      <c r="D139" s="54"/>
      <c r="E139" s="54"/>
      <c r="F139" s="113"/>
      <c r="G139" s="54"/>
      <c r="H139" s="54"/>
      <c r="I139" s="54"/>
    </row>
    <row r="140" s="17" customFormat="1" ht="9"/>
    <row r="141" s="17" customFormat="1" ht="9"/>
    <row r="142" spans="2:13" s="17" customFormat="1" ht="9">
      <c r="B142" s="19"/>
      <c r="C142" s="19"/>
      <c r="D142" s="19"/>
      <c r="E142" s="19"/>
      <c r="F142" s="19"/>
      <c r="G142" s="29"/>
      <c r="H142" s="20"/>
      <c r="I142" s="20"/>
      <c r="J142" s="20"/>
      <c r="K142" s="20"/>
      <c r="L142" s="20"/>
      <c r="M142" s="20"/>
    </row>
    <row r="143" spans="2:4" s="43" customFormat="1" ht="10.5">
      <c r="B143" s="57" t="s">
        <v>2</v>
      </c>
      <c r="C143" s="187" t="s">
        <v>81</v>
      </c>
      <c r="D143" s="187"/>
    </row>
    <row r="144" s="43" customFormat="1" ht="9" customHeight="1">
      <c r="L144" s="59" t="s">
        <v>53</v>
      </c>
    </row>
    <row r="145" spans="2:12" s="43" customFormat="1" ht="30.75" customHeight="1">
      <c r="B145" s="185" t="s">
        <v>4</v>
      </c>
      <c r="C145" s="185" t="s">
        <v>5</v>
      </c>
      <c r="D145" s="185" t="s">
        <v>116</v>
      </c>
      <c r="E145" s="185" t="s">
        <v>7</v>
      </c>
      <c r="F145" s="185" t="s">
        <v>8</v>
      </c>
      <c r="G145" s="184" t="s">
        <v>106</v>
      </c>
      <c r="H145" s="184"/>
      <c r="I145" s="182" t="s">
        <v>209</v>
      </c>
      <c r="J145" s="183"/>
      <c r="K145" s="182" t="s">
        <v>210</v>
      </c>
      <c r="L145" s="183"/>
    </row>
    <row r="146" spans="2:12" s="43" customFormat="1" ht="10.5">
      <c r="B146" s="186"/>
      <c r="C146" s="186"/>
      <c r="D146" s="186"/>
      <c r="E146" s="186"/>
      <c r="F146" s="186"/>
      <c r="G146" s="32" t="s">
        <v>212</v>
      </c>
      <c r="H146" s="32" t="s">
        <v>9</v>
      </c>
      <c r="I146" s="32" t="s">
        <v>212</v>
      </c>
      <c r="J146" s="32" t="s">
        <v>9</v>
      </c>
      <c r="K146" s="32" t="s">
        <v>212</v>
      </c>
      <c r="L146" s="32" t="s">
        <v>9</v>
      </c>
    </row>
    <row r="147" spans="2:12" s="43" customFormat="1" ht="10.5">
      <c r="B147" s="66" t="s">
        <v>76</v>
      </c>
      <c r="C147" s="74" t="s">
        <v>386</v>
      </c>
      <c r="D147" s="66" t="s">
        <v>13</v>
      </c>
      <c r="E147" s="74" t="s">
        <v>136</v>
      </c>
      <c r="F147" s="66" t="s">
        <v>198</v>
      </c>
      <c r="G147" s="67">
        <v>92582</v>
      </c>
      <c r="H147" s="68">
        <v>109247</v>
      </c>
      <c r="I147" s="67">
        <v>63498</v>
      </c>
      <c r="J147" s="102">
        <v>74940</v>
      </c>
      <c r="K147" s="67">
        <v>29084</v>
      </c>
      <c r="L147" s="76">
        <v>34307</v>
      </c>
    </row>
    <row r="148" spans="2:12" s="43" customFormat="1" ht="10.5">
      <c r="B148" s="188" t="s">
        <v>12</v>
      </c>
      <c r="C148" s="189"/>
      <c r="D148" s="189"/>
      <c r="E148" s="189"/>
      <c r="F148" s="190"/>
      <c r="G148" s="34">
        <f aca="true" t="shared" si="0" ref="G148:L148">SUM(G147)</f>
        <v>92582</v>
      </c>
      <c r="H148" s="34">
        <f t="shared" si="0"/>
        <v>109247</v>
      </c>
      <c r="I148" s="34">
        <f t="shared" si="0"/>
        <v>63498</v>
      </c>
      <c r="J148" s="34">
        <f t="shared" si="0"/>
        <v>74940</v>
      </c>
      <c r="K148" s="34">
        <f t="shared" si="0"/>
        <v>29084</v>
      </c>
      <c r="L148" s="34">
        <f t="shared" si="0"/>
        <v>34307</v>
      </c>
    </row>
    <row r="149" spans="2:9" s="36" customFormat="1" ht="9" customHeight="1">
      <c r="B149" s="63" t="s">
        <v>342</v>
      </c>
      <c r="C149" s="54"/>
      <c r="D149" s="54"/>
      <c r="E149" s="54"/>
      <c r="F149" s="54"/>
      <c r="G149" s="54"/>
      <c r="H149" s="54"/>
      <c r="I149" s="54"/>
    </row>
    <row r="150" s="17" customFormat="1" ht="9"/>
    <row r="151" spans="2:13" s="17" customFormat="1" ht="9">
      <c r="B151" s="110"/>
      <c r="C151" s="110"/>
      <c r="D151" s="110"/>
      <c r="E151" s="110"/>
      <c r="F151" s="110"/>
      <c r="G151" s="29"/>
      <c r="H151" s="29"/>
      <c r="I151" s="29"/>
      <c r="J151" s="29"/>
      <c r="K151" s="29"/>
      <c r="L151" s="29"/>
      <c r="M151" s="29"/>
    </row>
    <row r="152" spans="2:10" s="17" customFormat="1" ht="9">
      <c r="B152" s="111"/>
      <c r="C152" s="108"/>
      <c r="D152" s="108"/>
      <c r="E152" s="108"/>
      <c r="F152" s="108"/>
      <c r="G152" s="108"/>
      <c r="H152" s="108"/>
      <c r="I152" s="108"/>
      <c r="J152" s="108"/>
    </row>
    <row r="153" spans="2:4" s="43" customFormat="1" ht="10.5">
      <c r="B153" s="57" t="s">
        <v>2</v>
      </c>
      <c r="C153" s="187" t="s">
        <v>138</v>
      </c>
      <c r="D153" s="187"/>
    </row>
    <row r="154" s="43" customFormat="1" ht="9" customHeight="1">
      <c r="L154" s="59" t="s">
        <v>53</v>
      </c>
    </row>
    <row r="155" spans="2:12" s="43" customFormat="1" ht="30.75" customHeight="1">
      <c r="B155" s="185" t="s">
        <v>4</v>
      </c>
      <c r="C155" s="185" t="s">
        <v>5</v>
      </c>
      <c r="D155" s="185" t="s">
        <v>116</v>
      </c>
      <c r="E155" s="185" t="s">
        <v>7</v>
      </c>
      <c r="F155" s="185" t="s">
        <v>8</v>
      </c>
      <c r="G155" s="184" t="s">
        <v>106</v>
      </c>
      <c r="H155" s="184"/>
      <c r="I155" s="182" t="s">
        <v>209</v>
      </c>
      <c r="J155" s="183"/>
      <c r="K155" s="182" t="s">
        <v>210</v>
      </c>
      <c r="L155" s="183"/>
    </row>
    <row r="156" spans="2:12" s="43" customFormat="1" ht="10.5">
      <c r="B156" s="186"/>
      <c r="C156" s="186"/>
      <c r="D156" s="186"/>
      <c r="E156" s="186"/>
      <c r="F156" s="186"/>
      <c r="G156" s="32" t="s">
        <v>212</v>
      </c>
      <c r="H156" s="32" t="s">
        <v>9</v>
      </c>
      <c r="I156" s="32" t="s">
        <v>212</v>
      </c>
      <c r="J156" s="32" t="s">
        <v>9</v>
      </c>
      <c r="K156" s="32" t="s">
        <v>212</v>
      </c>
      <c r="L156" s="32" t="s">
        <v>9</v>
      </c>
    </row>
    <row r="157" spans="2:12" s="90" customFormat="1" ht="10.5">
      <c r="B157" s="66" t="s">
        <v>201</v>
      </c>
      <c r="C157" s="75" t="s">
        <v>362</v>
      </c>
      <c r="D157" s="66" t="s">
        <v>13</v>
      </c>
      <c r="E157" s="65" t="s">
        <v>139</v>
      </c>
      <c r="F157" s="66" t="s">
        <v>140</v>
      </c>
      <c r="G157" s="67" t="s">
        <v>10</v>
      </c>
      <c r="H157" s="68">
        <v>3622</v>
      </c>
      <c r="I157" s="67" t="s">
        <v>10</v>
      </c>
      <c r="J157" s="67">
        <v>1522</v>
      </c>
      <c r="K157" s="67" t="s">
        <v>10</v>
      </c>
      <c r="L157" s="67">
        <v>500</v>
      </c>
    </row>
    <row r="158" spans="2:12" s="43" customFormat="1" ht="10.5">
      <c r="B158" s="188" t="s">
        <v>12</v>
      </c>
      <c r="C158" s="189"/>
      <c r="D158" s="189"/>
      <c r="E158" s="189"/>
      <c r="F158" s="190"/>
      <c r="G158" s="34" t="s">
        <v>10</v>
      </c>
      <c r="H158" s="34">
        <f>SUM(H157)</f>
        <v>3622</v>
      </c>
      <c r="I158" s="34" t="s">
        <v>10</v>
      </c>
      <c r="J158" s="34">
        <f>SUM(J157)</f>
        <v>1522</v>
      </c>
      <c r="K158" s="34" t="s">
        <v>10</v>
      </c>
      <c r="L158" s="34">
        <f>SUM(L157)</f>
        <v>500</v>
      </c>
    </row>
    <row r="159" s="17" customFormat="1" ht="9"/>
    <row r="160" s="17" customFormat="1" ht="9"/>
    <row r="161" spans="2:13" s="17" customFormat="1" ht="9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5" s="43" customFormat="1" ht="10.5">
      <c r="B162" s="58" t="s">
        <v>2</v>
      </c>
      <c r="C162" s="58" t="s">
        <v>110</v>
      </c>
      <c r="E162" s="58"/>
    </row>
    <row r="163" s="36" customFormat="1" ht="9" customHeight="1">
      <c r="L163" s="42" t="s">
        <v>53</v>
      </c>
    </row>
    <row r="164" spans="2:12" s="43" customFormat="1" ht="30.75" customHeight="1">
      <c r="B164" s="185" t="s">
        <v>4</v>
      </c>
      <c r="C164" s="185" t="s">
        <v>5</v>
      </c>
      <c r="D164" s="185" t="s">
        <v>116</v>
      </c>
      <c r="E164" s="185" t="s">
        <v>7</v>
      </c>
      <c r="F164" s="185" t="s">
        <v>8</v>
      </c>
      <c r="G164" s="184" t="s">
        <v>106</v>
      </c>
      <c r="H164" s="184"/>
      <c r="I164" s="182" t="s">
        <v>209</v>
      </c>
      <c r="J164" s="183"/>
      <c r="K164" s="182" t="s">
        <v>210</v>
      </c>
      <c r="L164" s="183"/>
    </row>
    <row r="165" spans="2:12" s="43" customFormat="1" ht="10.5">
      <c r="B165" s="186"/>
      <c r="C165" s="186"/>
      <c r="D165" s="186"/>
      <c r="E165" s="186"/>
      <c r="F165" s="186"/>
      <c r="G165" s="32" t="s">
        <v>212</v>
      </c>
      <c r="H165" s="32" t="s">
        <v>9</v>
      </c>
      <c r="I165" s="32" t="s">
        <v>212</v>
      </c>
      <c r="J165" s="32" t="s">
        <v>9</v>
      </c>
      <c r="K165" s="32" t="s">
        <v>212</v>
      </c>
      <c r="L165" s="32" t="s">
        <v>9</v>
      </c>
    </row>
    <row r="166" spans="2:12" s="90" customFormat="1" ht="21">
      <c r="B166" s="107" t="s">
        <v>82</v>
      </c>
      <c r="C166" s="75" t="s">
        <v>78</v>
      </c>
      <c r="D166" s="191" t="s">
        <v>79</v>
      </c>
      <c r="E166" s="75" t="s">
        <v>366</v>
      </c>
      <c r="F166" s="66" t="s">
        <v>113</v>
      </c>
      <c r="G166" s="67"/>
      <c r="H166" s="103">
        <v>15807</v>
      </c>
      <c r="I166" s="67" t="s">
        <v>10</v>
      </c>
      <c r="J166" s="67">
        <v>13807</v>
      </c>
      <c r="K166" s="67"/>
      <c r="L166" s="76">
        <v>2000</v>
      </c>
    </row>
    <row r="167" spans="2:12" s="90" customFormat="1" ht="10.5">
      <c r="B167" s="104"/>
      <c r="C167" s="105" t="s">
        <v>71</v>
      </c>
      <c r="D167" s="192"/>
      <c r="E167" s="105" t="s">
        <v>141</v>
      </c>
      <c r="F167" s="100" t="s">
        <v>196</v>
      </c>
      <c r="G167" s="99" t="s">
        <v>10</v>
      </c>
      <c r="H167" s="106">
        <v>3562</v>
      </c>
      <c r="I167" s="99" t="s">
        <v>10</v>
      </c>
      <c r="J167" s="99">
        <v>3562</v>
      </c>
      <c r="K167" s="99" t="s">
        <v>10</v>
      </c>
      <c r="L167" s="99" t="s">
        <v>10</v>
      </c>
    </row>
    <row r="168" spans="2:12" s="90" customFormat="1" ht="10.5">
      <c r="B168" s="104"/>
      <c r="C168" s="105" t="s">
        <v>104</v>
      </c>
      <c r="D168" s="192"/>
      <c r="E168" s="105" t="s">
        <v>142</v>
      </c>
      <c r="F168" s="100" t="s">
        <v>113</v>
      </c>
      <c r="G168" s="99" t="s">
        <v>10</v>
      </c>
      <c r="H168" s="106">
        <v>12245</v>
      </c>
      <c r="I168" s="99" t="s">
        <v>10</v>
      </c>
      <c r="J168" s="99">
        <v>10245</v>
      </c>
      <c r="K168" s="99" t="s">
        <v>10</v>
      </c>
      <c r="L168" s="99">
        <v>2000</v>
      </c>
    </row>
    <row r="169" spans="2:12" s="43" customFormat="1" ht="10.5">
      <c r="B169" s="188" t="s">
        <v>12</v>
      </c>
      <c r="C169" s="189"/>
      <c r="D169" s="189"/>
      <c r="E169" s="189"/>
      <c r="F169" s="190"/>
      <c r="G169" s="33" t="s">
        <v>10</v>
      </c>
      <c r="H169" s="34">
        <f>H166</f>
        <v>15807</v>
      </c>
      <c r="I169" s="33" t="s">
        <v>10</v>
      </c>
      <c r="J169" s="34">
        <f>J166</f>
        <v>13807</v>
      </c>
      <c r="K169" s="33" t="s">
        <v>10</v>
      </c>
      <c r="L169" s="34">
        <f>L166</f>
        <v>2000</v>
      </c>
    </row>
    <row r="170" s="17" customFormat="1" ht="9"/>
    <row r="171" spans="2:13" s="17" customFormat="1" ht="9">
      <c r="B171" s="112"/>
      <c r="C171" s="110"/>
      <c r="D171" s="110"/>
      <c r="E171" s="110"/>
      <c r="F171" s="110"/>
      <c r="G171" s="29"/>
      <c r="H171" s="29"/>
      <c r="I171" s="29"/>
      <c r="J171" s="29"/>
      <c r="K171" s="29"/>
      <c r="L171" s="29"/>
      <c r="M171" s="29"/>
    </row>
    <row r="172" spans="2:13" s="17" customFormat="1" ht="9">
      <c r="B172" s="112"/>
      <c r="C172" s="110"/>
      <c r="D172" s="110"/>
      <c r="E172" s="110"/>
      <c r="F172" s="110"/>
      <c r="G172" s="29"/>
      <c r="H172" s="29"/>
      <c r="I172" s="29"/>
      <c r="J172" s="29"/>
      <c r="K172" s="29"/>
      <c r="L172" s="29"/>
      <c r="M172" s="29"/>
    </row>
    <row r="173" spans="2:13" s="17" customFormat="1" ht="9">
      <c r="B173" s="112"/>
      <c r="C173" s="110"/>
      <c r="D173" s="110"/>
      <c r="E173" s="110"/>
      <c r="F173" s="110"/>
      <c r="G173" s="29"/>
      <c r="H173" s="29"/>
      <c r="I173" s="29"/>
      <c r="J173" s="29"/>
      <c r="K173" s="29"/>
      <c r="L173" s="29"/>
      <c r="M173" s="29"/>
    </row>
    <row r="174" spans="2:13" s="17" customFormat="1" ht="9">
      <c r="B174" s="112"/>
      <c r="C174" s="110"/>
      <c r="D174" s="110"/>
      <c r="E174" s="110"/>
      <c r="F174" s="110"/>
      <c r="G174" s="29"/>
      <c r="H174" s="29"/>
      <c r="I174" s="29"/>
      <c r="J174" s="29"/>
      <c r="K174" s="29"/>
      <c r="L174" s="29"/>
      <c r="M174" s="29"/>
    </row>
    <row r="175" spans="2:13" s="17" customFormat="1" ht="9">
      <c r="B175" s="110"/>
      <c r="C175" s="110"/>
      <c r="D175" s="110"/>
      <c r="E175" s="110"/>
      <c r="F175" s="110"/>
      <c r="G175" s="110"/>
      <c r="H175" s="29"/>
      <c r="I175" s="110"/>
      <c r="J175" s="110"/>
      <c r="K175" s="29"/>
      <c r="L175" s="110"/>
      <c r="M175" s="110"/>
    </row>
    <row r="176" spans="2:13" ht="9">
      <c r="B176" s="9"/>
      <c r="C176" s="9"/>
      <c r="D176" s="9"/>
      <c r="E176" s="9"/>
      <c r="F176" s="9"/>
      <c r="G176" s="8"/>
      <c r="H176" s="10"/>
      <c r="I176" s="8"/>
      <c r="J176" s="8"/>
      <c r="K176" s="8"/>
      <c r="L176" s="8"/>
      <c r="M176" s="8"/>
    </row>
    <row r="177" spans="2:13" ht="9">
      <c r="B177" s="9"/>
      <c r="C177" s="9"/>
      <c r="D177" s="9"/>
      <c r="E177" s="9"/>
      <c r="F177" s="9"/>
      <c r="G177" s="9"/>
      <c r="H177" s="8"/>
      <c r="I177" s="9"/>
      <c r="J177" s="9"/>
      <c r="K177" s="8"/>
      <c r="L177" s="9"/>
      <c r="M177" s="9"/>
    </row>
    <row r="178" spans="2:13" ht="9">
      <c r="B178" s="9"/>
      <c r="C178" s="9"/>
      <c r="D178" s="9"/>
      <c r="E178" s="9"/>
      <c r="F178" s="9"/>
      <c r="G178" s="9"/>
      <c r="H178" s="10"/>
      <c r="I178" s="9"/>
      <c r="J178" s="9"/>
      <c r="K178" s="10"/>
      <c r="L178" s="9"/>
      <c r="M178" s="9"/>
    </row>
    <row r="179" spans="2:13" ht="9">
      <c r="B179" s="4"/>
      <c r="C179" s="4"/>
      <c r="D179" s="9"/>
      <c r="E179" s="9"/>
      <c r="F179" s="9"/>
      <c r="G179" s="9"/>
      <c r="H179" s="10"/>
      <c r="I179" s="9"/>
      <c r="J179" s="9"/>
      <c r="K179" s="10"/>
      <c r="L179" s="9"/>
      <c r="M179" s="9"/>
    </row>
    <row r="180" spans="2:13" ht="9">
      <c r="B180" s="7"/>
      <c r="C180" s="7"/>
      <c r="D180" s="9"/>
      <c r="E180" s="9"/>
      <c r="F180" s="9"/>
      <c r="G180" s="9"/>
      <c r="H180" s="10"/>
      <c r="I180" s="9"/>
      <c r="J180" s="9"/>
      <c r="K180" s="10"/>
      <c r="L180" s="9"/>
      <c r="M180" s="9"/>
    </row>
    <row r="181" spans="4:13" ht="9">
      <c r="D181" s="9"/>
      <c r="E181" s="9"/>
      <c r="F181" s="9"/>
      <c r="G181" s="8"/>
      <c r="H181" s="10"/>
      <c r="I181" s="8"/>
      <c r="J181" s="8"/>
      <c r="K181" s="8"/>
      <c r="L181" s="8"/>
      <c r="M181" s="8"/>
    </row>
    <row r="182" spans="4:13" ht="9">
      <c r="D182" s="4"/>
      <c r="E182" s="4"/>
      <c r="F182" s="4"/>
      <c r="G182" s="8"/>
      <c r="H182" s="3"/>
      <c r="I182" s="8"/>
      <c r="J182" s="8"/>
      <c r="K182" s="3"/>
      <c r="L182" s="8"/>
      <c r="M182" s="8"/>
    </row>
    <row r="183" spans="4:11" ht="9">
      <c r="D183" s="7"/>
      <c r="E183" s="7"/>
      <c r="F183" s="7"/>
      <c r="G183" s="7"/>
      <c r="H183" s="7"/>
      <c r="I183" s="7"/>
      <c r="J183" s="7"/>
      <c r="K183" s="7"/>
    </row>
  </sheetData>
  <sheetProtection password="DEE4" sheet="1" formatCells="0" formatColumns="0" formatRows="0" insertColumns="0" insertRows="0" insertHyperlinks="0" deleteColumns="0" deleteRows="0" sort="0" autoFilter="0" pivotTables="0"/>
  <mergeCells count="113">
    <mergeCell ref="B5:B6"/>
    <mergeCell ref="I5:J5"/>
    <mergeCell ref="K5:L5"/>
    <mergeCell ref="B15:F15"/>
    <mergeCell ref="C5:C6"/>
    <mergeCell ref="D5:D6"/>
    <mergeCell ref="E5:E6"/>
    <mergeCell ref="F5:F6"/>
    <mergeCell ref="C143:D143"/>
    <mergeCell ref="C153:D153"/>
    <mergeCell ref="G5:H5"/>
    <mergeCell ref="B23:B24"/>
    <mergeCell ref="C23:C24"/>
    <mergeCell ref="D23:D24"/>
    <mergeCell ref="E23:E24"/>
    <mergeCell ref="F23:F24"/>
    <mergeCell ref="G23:H23"/>
    <mergeCell ref="B51:B54"/>
    <mergeCell ref="I23:J23"/>
    <mergeCell ref="K23:L23"/>
    <mergeCell ref="B27:F27"/>
    <mergeCell ref="B34:B35"/>
    <mergeCell ref="C34:C35"/>
    <mergeCell ref="D34:D35"/>
    <mergeCell ref="E34:E35"/>
    <mergeCell ref="F34:F35"/>
    <mergeCell ref="G34:H34"/>
    <mergeCell ref="I34:J34"/>
    <mergeCell ref="K34:L34"/>
    <mergeCell ref="B38:F38"/>
    <mergeCell ref="B62:B63"/>
    <mergeCell ref="C62:C63"/>
    <mergeCell ref="D62:D63"/>
    <mergeCell ref="E62:E63"/>
    <mergeCell ref="F62:F63"/>
    <mergeCell ref="G62:H62"/>
    <mergeCell ref="I62:J62"/>
    <mergeCell ref="K62:L62"/>
    <mergeCell ref="B56:F56"/>
    <mergeCell ref="K49:L49"/>
    <mergeCell ref="I49:J49"/>
    <mergeCell ref="G49:H49"/>
    <mergeCell ref="F49:F50"/>
    <mergeCell ref="E49:E50"/>
    <mergeCell ref="D49:D50"/>
    <mergeCell ref="C49:C50"/>
    <mergeCell ref="B49:B50"/>
    <mergeCell ref="B69:F69"/>
    <mergeCell ref="B75:B76"/>
    <mergeCell ref="C75:C76"/>
    <mergeCell ref="D75:D76"/>
    <mergeCell ref="E75:E76"/>
    <mergeCell ref="F75:F76"/>
    <mergeCell ref="G75:H75"/>
    <mergeCell ref="I75:J75"/>
    <mergeCell ref="K75:L75"/>
    <mergeCell ref="B80:F80"/>
    <mergeCell ref="B89:B90"/>
    <mergeCell ref="C89:C90"/>
    <mergeCell ref="D89:D90"/>
    <mergeCell ref="E89:E90"/>
    <mergeCell ref="F89:F90"/>
    <mergeCell ref="G89:H89"/>
    <mergeCell ref="G135:H135"/>
    <mergeCell ref="I89:J89"/>
    <mergeCell ref="K89:L89"/>
    <mergeCell ref="B110:F110"/>
    <mergeCell ref="B117:B118"/>
    <mergeCell ref="C117:C118"/>
    <mergeCell ref="D117:D118"/>
    <mergeCell ref="E117:E118"/>
    <mergeCell ref="F117:F118"/>
    <mergeCell ref="G117:H117"/>
    <mergeCell ref="I145:J145"/>
    <mergeCell ref="I117:J117"/>
    <mergeCell ref="K117:L117"/>
    <mergeCell ref="B119:B122"/>
    <mergeCell ref="B123:F123"/>
    <mergeCell ref="B135:B136"/>
    <mergeCell ref="C135:C136"/>
    <mergeCell ref="D135:D136"/>
    <mergeCell ref="E135:E136"/>
    <mergeCell ref="F135:F136"/>
    <mergeCell ref="E155:E156"/>
    <mergeCell ref="I135:J135"/>
    <mergeCell ref="K135:L135"/>
    <mergeCell ref="B138:F138"/>
    <mergeCell ref="B145:B146"/>
    <mergeCell ref="C145:C146"/>
    <mergeCell ref="D145:D146"/>
    <mergeCell ref="E145:E146"/>
    <mergeCell ref="F145:F146"/>
    <mergeCell ref="G145:H145"/>
    <mergeCell ref="B164:B165"/>
    <mergeCell ref="K145:L145"/>
    <mergeCell ref="D164:D165"/>
    <mergeCell ref="E164:E165"/>
    <mergeCell ref="F164:F165"/>
    <mergeCell ref="G164:H164"/>
    <mergeCell ref="B148:F148"/>
    <mergeCell ref="B155:B156"/>
    <mergeCell ref="C155:C156"/>
    <mergeCell ref="D155:D156"/>
    <mergeCell ref="C164:C165"/>
    <mergeCell ref="F155:F156"/>
    <mergeCell ref="I164:J164"/>
    <mergeCell ref="K164:L164"/>
    <mergeCell ref="D166:D168"/>
    <mergeCell ref="B169:F169"/>
    <mergeCell ref="G155:H155"/>
    <mergeCell ref="I155:J155"/>
    <mergeCell ref="K155:L155"/>
    <mergeCell ref="B158:F158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5" r:id="rId1"/>
  <headerFooter alignWithMargins="0"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L146"/>
  <sheetViews>
    <sheetView zoomScale="150" zoomScaleNormal="150" zoomScalePageLayoutView="0" workbookViewId="0" topLeftCell="A1">
      <selection activeCell="A1" sqref="A1"/>
    </sheetView>
  </sheetViews>
  <sheetFormatPr defaultColWidth="9.140625" defaultRowHeight="9" customHeight="1"/>
  <cols>
    <col min="1" max="1" width="1.28515625" style="1" customWidth="1"/>
    <col min="2" max="2" width="10.140625" style="1" customWidth="1"/>
    <col min="3" max="3" width="29.421875" style="1" customWidth="1"/>
    <col min="4" max="4" width="9.140625" style="1" customWidth="1"/>
    <col min="5" max="5" width="26.7109375" style="1" customWidth="1"/>
    <col min="6" max="16384" width="9.140625" style="1" customWidth="1"/>
  </cols>
  <sheetData>
    <row r="3" spans="2:4" s="36" customFormat="1" ht="10.5">
      <c r="B3" s="48" t="s">
        <v>23</v>
      </c>
      <c r="C3" s="194" t="s">
        <v>394</v>
      </c>
      <c r="D3" s="194"/>
    </row>
    <row r="4" s="36" customFormat="1" ht="10.5">
      <c r="L4" s="42" t="s">
        <v>53</v>
      </c>
    </row>
    <row r="5" spans="2:12" s="43" customFormat="1" ht="30.75" customHeight="1">
      <c r="B5" s="185" t="s">
        <v>4</v>
      </c>
      <c r="C5" s="185" t="s">
        <v>5</v>
      </c>
      <c r="D5" s="185" t="s">
        <v>116</v>
      </c>
      <c r="E5" s="185" t="s">
        <v>7</v>
      </c>
      <c r="F5" s="185" t="s">
        <v>8</v>
      </c>
      <c r="G5" s="184" t="s">
        <v>106</v>
      </c>
      <c r="H5" s="184"/>
      <c r="I5" s="182" t="s">
        <v>209</v>
      </c>
      <c r="J5" s="183"/>
      <c r="K5" s="182" t="s">
        <v>210</v>
      </c>
      <c r="L5" s="183"/>
    </row>
    <row r="6" spans="2:12" s="43" customFormat="1" ht="15" customHeight="1">
      <c r="B6" s="186"/>
      <c r="C6" s="186"/>
      <c r="D6" s="186"/>
      <c r="E6" s="186"/>
      <c r="F6" s="186"/>
      <c r="G6" s="32" t="s">
        <v>212</v>
      </c>
      <c r="H6" s="32" t="s">
        <v>9</v>
      </c>
      <c r="I6" s="32" t="s">
        <v>212</v>
      </c>
      <c r="J6" s="32" t="s">
        <v>9</v>
      </c>
      <c r="K6" s="32" t="s">
        <v>212</v>
      </c>
      <c r="L6" s="32" t="s">
        <v>9</v>
      </c>
    </row>
    <row r="7" spans="2:12" s="43" customFormat="1" ht="10.5">
      <c r="B7" s="69" t="s">
        <v>160</v>
      </c>
      <c r="C7" s="89" t="s">
        <v>161</v>
      </c>
      <c r="D7" s="72" t="s">
        <v>13</v>
      </c>
      <c r="E7" s="89" t="s">
        <v>162</v>
      </c>
      <c r="F7" s="72" t="s">
        <v>163</v>
      </c>
      <c r="G7" s="71" t="s">
        <v>10</v>
      </c>
      <c r="H7" s="71">
        <v>289500</v>
      </c>
      <c r="I7" s="71" t="s">
        <v>10</v>
      </c>
      <c r="J7" s="71" t="s">
        <v>10</v>
      </c>
      <c r="K7" s="71" t="s">
        <v>10</v>
      </c>
      <c r="L7" s="71">
        <v>10000</v>
      </c>
    </row>
    <row r="8" spans="2:12" s="43" customFormat="1" ht="10.5">
      <c r="B8" s="72" t="s">
        <v>186</v>
      </c>
      <c r="C8" s="89" t="s">
        <v>187</v>
      </c>
      <c r="D8" s="72" t="s">
        <v>13</v>
      </c>
      <c r="E8" s="89" t="s">
        <v>188</v>
      </c>
      <c r="F8" s="72" t="s">
        <v>290</v>
      </c>
      <c r="G8" s="71" t="s">
        <v>10</v>
      </c>
      <c r="H8" s="71">
        <v>9800</v>
      </c>
      <c r="I8" s="71" t="s">
        <v>10</v>
      </c>
      <c r="J8" s="71">
        <v>2186</v>
      </c>
      <c r="K8" s="71" t="s">
        <v>10</v>
      </c>
      <c r="L8" s="71">
        <v>1336</v>
      </c>
    </row>
    <row r="9" spans="2:12" s="43" customFormat="1" ht="19.5">
      <c r="B9" s="72" t="s">
        <v>293</v>
      </c>
      <c r="C9" s="89" t="s">
        <v>384</v>
      </c>
      <c r="D9" s="72" t="s">
        <v>13</v>
      </c>
      <c r="E9" s="89" t="s">
        <v>294</v>
      </c>
      <c r="F9" s="72" t="s">
        <v>180</v>
      </c>
      <c r="G9" s="71" t="s">
        <v>10</v>
      </c>
      <c r="H9" s="71">
        <v>7500</v>
      </c>
      <c r="I9" s="71" t="s">
        <v>10</v>
      </c>
      <c r="J9" s="71">
        <v>1500</v>
      </c>
      <c r="K9" s="71" t="s">
        <v>10</v>
      </c>
      <c r="L9" s="71">
        <v>2500</v>
      </c>
    </row>
    <row r="10" spans="2:12" s="43" customFormat="1" ht="10.5">
      <c r="B10" s="72" t="s">
        <v>295</v>
      </c>
      <c r="C10" s="89" t="s">
        <v>61</v>
      </c>
      <c r="D10" s="72" t="s">
        <v>13</v>
      </c>
      <c r="E10" s="89" t="s">
        <v>56</v>
      </c>
      <c r="F10" s="72" t="s">
        <v>230</v>
      </c>
      <c r="G10" s="71" t="s">
        <v>10</v>
      </c>
      <c r="H10" s="71">
        <v>500</v>
      </c>
      <c r="I10" s="71" t="s">
        <v>10</v>
      </c>
      <c r="J10" s="71" t="s">
        <v>10</v>
      </c>
      <c r="K10" s="71" t="s">
        <v>10</v>
      </c>
      <c r="L10" s="71">
        <v>500</v>
      </c>
    </row>
    <row r="11" spans="2:12" s="43" customFormat="1" ht="31.5">
      <c r="B11" s="72" t="s">
        <v>18</v>
      </c>
      <c r="C11" s="89" t="s">
        <v>69</v>
      </c>
      <c r="D11" s="72" t="s">
        <v>13</v>
      </c>
      <c r="E11" s="73" t="s">
        <v>129</v>
      </c>
      <c r="F11" s="72" t="s">
        <v>183</v>
      </c>
      <c r="G11" s="71" t="s">
        <v>10</v>
      </c>
      <c r="H11" s="71">
        <v>45239</v>
      </c>
      <c r="I11" s="71" t="s">
        <v>10</v>
      </c>
      <c r="J11" s="71">
        <v>36239</v>
      </c>
      <c r="K11" s="71" t="s">
        <v>10</v>
      </c>
      <c r="L11" s="71">
        <v>3000</v>
      </c>
    </row>
    <row r="12" spans="2:12" s="43" customFormat="1" ht="10.5">
      <c r="B12" s="66" t="s">
        <v>19</v>
      </c>
      <c r="C12" s="161" t="s">
        <v>296</v>
      </c>
      <c r="D12" s="146" t="s">
        <v>13</v>
      </c>
      <c r="E12" s="147" t="s">
        <v>297</v>
      </c>
      <c r="F12" s="146" t="s">
        <v>290</v>
      </c>
      <c r="G12" s="148" t="s">
        <v>10</v>
      </c>
      <c r="H12" s="148">
        <v>21200</v>
      </c>
      <c r="I12" s="148" t="s">
        <v>10</v>
      </c>
      <c r="J12" s="148">
        <v>2215</v>
      </c>
      <c r="K12" s="148" t="s">
        <v>10</v>
      </c>
      <c r="L12" s="148">
        <v>2000</v>
      </c>
    </row>
    <row r="13" spans="2:12" s="43" customFormat="1" ht="10.5">
      <c r="B13" s="66" t="s">
        <v>19</v>
      </c>
      <c r="C13" s="161" t="s">
        <v>298</v>
      </c>
      <c r="D13" s="146" t="s">
        <v>13</v>
      </c>
      <c r="E13" s="147" t="s">
        <v>299</v>
      </c>
      <c r="F13" s="146" t="s">
        <v>290</v>
      </c>
      <c r="G13" s="148" t="s">
        <v>10</v>
      </c>
      <c r="H13" s="148">
        <v>31800</v>
      </c>
      <c r="I13" s="148" t="s">
        <v>10</v>
      </c>
      <c r="J13" s="148" t="s">
        <v>10</v>
      </c>
      <c r="K13" s="148" t="s">
        <v>10</v>
      </c>
      <c r="L13" s="148">
        <v>2000</v>
      </c>
    </row>
    <row r="14" spans="2:12" s="90" customFormat="1" ht="10.5">
      <c r="B14" s="66" t="s">
        <v>19</v>
      </c>
      <c r="C14" s="161" t="s">
        <v>304</v>
      </c>
      <c r="D14" s="146" t="s">
        <v>13</v>
      </c>
      <c r="E14" s="147" t="s">
        <v>305</v>
      </c>
      <c r="F14" s="146" t="s">
        <v>290</v>
      </c>
      <c r="G14" s="148" t="s">
        <v>10</v>
      </c>
      <c r="H14" s="148">
        <v>14575</v>
      </c>
      <c r="I14" s="148" t="s">
        <v>10</v>
      </c>
      <c r="J14" s="148" t="s">
        <v>10</v>
      </c>
      <c r="K14" s="148" t="s">
        <v>10</v>
      </c>
      <c r="L14" s="148">
        <v>3000</v>
      </c>
    </row>
    <row r="15" spans="2:12" s="43" customFormat="1" ht="10.5">
      <c r="B15" s="66" t="s">
        <v>19</v>
      </c>
      <c r="C15" s="161" t="s">
        <v>306</v>
      </c>
      <c r="D15" s="146" t="s">
        <v>13</v>
      </c>
      <c r="E15" s="147" t="s">
        <v>303</v>
      </c>
      <c r="F15" s="146" t="s">
        <v>180</v>
      </c>
      <c r="G15" s="148" t="s">
        <v>10</v>
      </c>
      <c r="H15" s="148">
        <v>5300</v>
      </c>
      <c r="I15" s="148" t="s">
        <v>10</v>
      </c>
      <c r="J15" s="148" t="s">
        <v>10</v>
      </c>
      <c r="K15" s="148" t="s">
        <v>10</v>
      </c>
      <c r="L15" s="148">
        <v>3000</v>
      </c>
    </row>
    <row r="16" spans="2:12" s="43" customFormat="1" ht="10.5">
      <c r="B16" s="66" t="s">
        <v>19</v>
      </c>
      <c r="C16" s="161" t="s">
        <v>307</v>
      </c>
      <c r="D16" s="146" t="s">
        <v>13</v>
      </c>
      <c r="E16" s="147" t="s">
        <v>308</v>
      </c>
      <c r="F16" s="146" t="s">
        <v>150</v>
      </c>
      <c r="G16" s="148" t="s">
        <v>10</v>
      </c>
      <c r="H16" s="148">
        <v>19176</v>
      </c>
      <c r="I16" s="148" t="s">
        <v>10</v>
      </c>
      <c r="J16" s="148">
        <v>19076</v>
      </c>
      <c r="K16" s="148" t="s">
        <v>10</v>
      </c>
      <c r="L16" s="148">
        <v>100</v>
      </c>
    </row>
    <row r="17" spans="2:12" s="43" customFormat="1" ht="10.5">
      <c r="B17" s="72" t="s">
        <v>309</v>
      </c>
      <c r="C17" s="89" t="s">
        <v>114</v>
      </c>
      <c r="D17" s="72" t="s">
        <v>13</v>
      </c>
      <c r="E17" s="73" t="s">
        <v>130</v>
      </c>
      <c r="F17" s="72" t="s">
        <v>230</v>
      </c>
      <c r="G17" s="71" t="s">
        <v>10</v>
      </c>
      <c r="H17" s="71">
        <v>1000</v>
      </c>
      <c r="I17" s="71" t="s">
        <v>10</v>
      </c>
      <c r="J17" s="71" t="s">
        <v>10</v>
      </c>
      <c r="K17" s="71" t="s">
        <v>10</v>
      </c>
      <c r="L17" s="71">
        <v>1000</v>
      </c>
    </row>
    <row r="18" spans="2:12" s="43" customFormat="1" ht="21">
      <c r="B18" s="72" t="s">
        <v>310</v>
      </c>
      <c r="C18" s="89" t="s">
        <v>74</v>
      </c>
      <c r="D18" s="72" t="s">
        <v>13</v>
      </c>
      <c r="E18" s="77" t="s">
        <v>311</v>
      </c>
      <c r="F18" s="72" t="s">
        <v>230</v>
      </c>
      <c r="G18" s="71" t="s">
        <v>10</v>
      </c>
      <c r="H18" s="71">
        <v>4000</v>
      </c>
      <c r="I18" s="71" t="s">
        <v>10</v>
      </c>
      <c r="J18" s="71" t="s">
        <v>10</v>
      </c>
      <c r="K18" s="71" t="s">
        <v>10</v>
      </c>
      <c r="L18" s="71">
        <v>4000</v>
      </c>
    </row>
    <row r="19" spans="2:12" s="43" customFormat="1" ht="10.5">
      <c r="B19" s="72" t="s">
        <v>100</v>
      </c>
      <c r="C19" s="89" t="s">
        <v>115</v>
      </c>
      <c r="D19" s="72" t="s">
        <v>13</v>
      </c>
      <c r="E19" s="89" t="s">
        <v>317</v>
      </c>
      <c r="F19" s="72" t="s">
        <v>189</v>
      </c>
      <c r="G19" s="71" t="s">
        <v>10</v>
      </c>
      <c r="H19" s="71">
        <v>54497</v>
      </c>
      <c r="I19" s="71" t="s">
        <v>10</v>
      </c>
      <c r="J19" s="71">
        <v>44497</v>
      </c>
      <c r="K19" s="71" t="s">
        <v>10</v>
      </c>
      <c r="L19" s="71">
        <v>10000</v>
      </c>
    </row>
    <row r="20" spans="2:12" s="43" customFormat="1" ht="21">
      <c r="B20" s="72" t="s">
        <v>318</v>
      </c>
      <c r="C20" s="89" t="s">
        <v>64</v>
      </c>
      <c r="D20" s="72" t="s">
        <v>13</v>
      </c>
      <c r="E20" s="89" t="s">
        <v>319</v>
      </c>
      <c r="F20" s="72" t="s">
        <v>230</v>
      </c>
      <c r="G20" s="71" t="s">
        <v>10</v>
      </c>
      <c r="H20" s="71">
        <v>500</v>
      </c>
      <c r="I20" s="71" t="s">
        <v>10</v>
      </c>
      <c r="J20" s="71" t="s">
        <v>10</v>
      </c>
      <c r="K20" s="71" t="s">
        <v>10</v>
      </c>
      <c r="L20" s="71">
        <v>500</v>
      </c>
    </row>
    <row r="21" spans="2:12" s="43" customFormat="1" ht="21">
      <c r="B21" s="200" t="s">
        <v>193</v>
      </c>
      <c r="C21" s="149" t="s">
        <v>194</v>
      </c>
      <c r="D21" s="191" t="s">
        <v>13</v>
      </c>
      <c r="E21" s="77" t="s">
        <v>320</v>
      </c>
      <c r="F21" s="72" t="s">
        <v>140</v>
      </c>
      <c r="G21" s="71" t="s">
        <v>10</v>
      </c>
      <c r="H21" s="71">
        <v>50300</v>
      </c>
      <c r="I21" s="71" t="s">
        <v>10</v>
      </c>
      <c r="J21" s="71">
        <v>3000</v>
      </c>
      <c r="K21" s="71" t="s">
        <v>10</v>
      </c>
      <c r="L21" s="71">
        <v>26000</v>
      </c>
    </row>
    <row r="22" spans="2:12" s="43" customFormat="1" ht="10.5">
      <c r="B22" s="200"/>
      <c r="C22" s="159" t="s">
        <v>71</v>
      </c>
      <c r="D22" s="192"/>
      <c r="E22" s="144" t="s">
        <v>321</v>
      </c>
      <c r="F22" s="155" t="s">
        <v>174</v>
      </c>
      <c r="G22" s="156" t="s">
        <v>10</v>
      </c>
      <c r="H22" s="156">
        <v>29300</v>
      </c>
      <c r="I22" s="156" t="s">
        <v>10</v>
      </c>
      <c r="J22" s="156">
        <v>3000</v>
      </c>
      <c r="K22" s="156" t="s">
        <v>10</v>
      </c>
      <c r="L22" s="156">
        <v>12000</v>
      </c>
    </row>
    <row r="23" spans="2:12" s="43" customFormat="1" ht="10.5">
      <c r="B23" s="200"/>
      <c r="C23" s="159" t="s">
        <v>131</v>
      </c>
      <c r="D23" s="193"/>
      <c r="E23" s="163" t="s">
        <v>132</v>
      </c>
      <c r="F23" s="158" t="s">
        <v>174</v>
      </c>
      <c r="G23" s="156" t="s">
        <v>10</v>
      </c>
      <c r="H23" s="156">
        <v>21000</v>
      </c>
      <c r="I23" s="156" t="s">
        <v>10</v>
      </c>
      <c r="J23" s="156" t="s">
        <v>10</v>
      </c>
      <c r="K23" s="156" t="s">
        <v>10</v>
      </c>
      <c r="L23" s="156">
        <v>14000</v>
      </c>
    </row>
    <row r="24" spans="2:12" s="43" customFormat="1" ht="10.5">
      <c r="B24" s="205" t="s">
        <v>322</v>
      </c>
      <c r="C24" s="38" t="s">
        <v>74</v>
      </c>
      <c r="D24" s="205" t="s">
        <v>13</v>
      </c>
      <c r="E24" s="164" t="s">
        <v>195</v>
      </c>
      <c r="F24" s="37" t="s">
        <v>230</v>
      </c>
      <c r="G24" s="166" t="s">
        <v>10</v>
      </c>
      <c r="H24" s="33">
        <v>2596</v>
      </c>
      <c r="I24" s="33" t="s">
        <v>10</v>
      </c>
      <c r="J24" s="33" t="s">
        <v>10</v>
      </c>
      <c r="K24" s="33" t="s">
        <v>10</v>
      </c>
      <c r="L24" s="33">
        <v>2596</v>
      </c>
    </row>
    <row r="25" spans="2:12" s="90" customFormat="1" ht="10.5">
      <c r="B25" s="206"/>
      <c r="C25" s="162" t="s">
        <v>101</v>
      </c>
      <c r="D25" s="206"/>
      <c r="E25" s="165"/>
      <c r="F25" s="40"/>
      <c r="G25" s="167" t="s">
        <v>10</v>
      </c>
      <c r="H25" s="41" t="s">
        <v>10</v>
      </c>
      <c r="I25" s="41" t="s">
        <v>10</v>
      </c>
      <c r="J25" s="41" t="s">
        <v>10</v>
      </c>
      <c r="K25" s="41" t="s">
        <v>10</v>
      </c>
      <c r="L25" s="41">
        <v>1596</v>
      </c>
    </row>
    <row r="26" spans="2:12" s="43" customFormat="1" ht="21">
      <c r="B26" s="79" t="s">
        <v>148</v>
      </c>
      <c r="C26" s="173" t="s">
        <v>326</v>
      </c>
      <c r="D26" s="72" t="s">
        <v>13</v>
      </c>
      <c r="E26" s="171" t="s">
        <v>134</v>
      </c>
      <c r="F26" s="72" t="s">
        <v>140</v>
      </c>
      <c r="G26" s="172" t="s">
        <v>10</v>
      </c>
      <c r="H26" s="71">
        <v>70000</v>
      </c>
      <c r="I26" s="71" t="s">
        <v>10</v>
      </c>
      <c r="J26" s="71" t="s">
        <v>10</v>
      </c>
      <c r="K26" s="71" t="s">
        <v>10</v>
      </c>
      <c r="L26" s="71">
        <v>10000</v>
      </c>
    </row>
    <row r="27" spans="2:12" s="43" customFormat="1" ht="10.5">
      <c r="B27" s="66" t="s">
        <v>382</v>
      </c>
      <c r="C27" s="74" t="s">
        <v>413</v>
      </c>
      <c r="D27" s="66" t="s">
        <v>13</v>
      </c>
      <c r="E27" s="74" t="s">
        <v>190</v>
      </c>
      <c r="F27" s="79" t="s">
        <v>176</v>
      </c>
      <c r="G27" s="67" t="s">
        <v>10</v>
      </c>
      <c r="H27" s="103">
        <v>12000</v>
      </c>
      <c r="I27" s="67" t="s">
        <v>10</v>
      </c>
      <c r="J27" s="157">
        <v>11000</v>
      </c>
      <c r="K27" s="67" t="s">
        <v>10</v>
      </c>
      <c r="L27" s="76">
        <v>1000</v>
      </c>
    </row>
    <row r="28" spans="2:12" s="43" customFormat="1" ht="10.5">
      <c r="B28" s="66" t="s">
        <v>76</v>
      </c>
      <c r="C28" s="74" t="s">
        <v>414</v>
      </c>
      <c r="D28" s="66" t="s">
        <v>13</v>
      </c>
      <c r="E28" s="74" t="s">
        <v>136</v>
      </c>
      <c r="F28" s="66" t="s">
        <v>198</v>
      </c>
      <c r="G28" s="67">
        <v>92582</v>
      </c>
      <c r="H28" s="103">
        <v>109247</v>
      </c>
      <c r="I28" s="67">
        <v>63498</v>
      </c>
      <c r="J28" s="157">
        <v>74940</v>
      </c>
      <c r="K28" s="67">
        <v>29084</v>
      </c>
      <c r="L28" s="76">
        <v>34307</v>
      </c>
    </row>
    <row r="29" spans="2:12" s="43" customFormat="1" ht="10.5">
      <c r="B29" s="107" t="s">
        <v>363</v>
      </c>
      <c r="C29" s="75" t="s">
        <v>415</v>
      </c>
      <c r="D29" s="66" t="s">
        <v>79</v>
      </c>
      <c r="E29" s="75" t="s">
        <v>144</v>
      </c>
      <c r="F29" s="66" t="s">
        <v>230</v>
      </c>
      <c r="G29" s="67" t="s">
        <v>10</v>
      </c>
      <c r="H29" s="103">
        <v>2980</v>
      </c>
      <c r="I29" s="67" t="s">
        <v>10</v>
      </c>
      <c r="J29" s="67" t="s">
        <v>10</v>
      </c>
      <c r="K29" s="67" t="s">
        <v>10</v>
      </c>
      <c r="L29" s="76">
        <v>2980</v>
      </c>
    </row>
    <row r="30" spans="2:12" s="43" customFormat="1" ht="21">
      <c r="B30" s="201" t="s">
        <v>82</v>
      </c>
      <c r="C30" s="75" t="s">
        <v>78</v>
      </c>
      <c r="D30" s="202" t="s">
        <v>79</v>
      </c>
      <c r="E30" s="75" t="s">
        <v>366</v>
      </c>
      <c r="F30" s="66" t="s">
        <v>113</v>
      </c>
      <c r="G30" s="67"/>
      <c r="H30" s="103">
        <v>15807</v>
      </c>
      <c r="I30" s="67" t="s">
        <v>10</v>
      </c>
      <c r="J30" s="67">
        <v>13807</v>
      </c>
      <c r="K30" s="67"/>
      <c r="L30" s="76">
        <v>2000</v>
      </c>
    </row>
    <row r="31" spans="2:12" s="43" customFormat="1" ht="10.5">
      <c r="B31" s="201"/>
      <c r="C31" s="105" t="s">
        <v>71</v>
      </c>
      <c r="D31" s="203"/>
      <c r="E31" s="105" t="s">
        <v>141</v>
      </c>
      <c r="F31" s="100" t="s">
        <v>196</v>
      </c>
      <c r="G31" s="99" t="s">
        <v>10</v>
      </c>
      <c r="H31" s="106">
        <v>3562</v>
      </c>
      <c r="I31" s="99" t="s">
        <v>10</v>
      </c>
      <c r="J31" s="99">
        <v>3562</v>
      </c>
      <c r="K31" s="99" t="s">
        <v>10</v>
      </c>
      <c r="L31" s="99" t="s">
        <v>10</v>
      </c>
    </row>
    <row r="32" spans="2:12" s="43" customFormat="1" ht="10.5">
      <c r="B32" s="201"/>
      <c r="C32" s="160" t="s">
        <v>104</v>
      </c>
      <c r="D32" s="204"/>
      <c r="E32" s="160" t="s">
        <v>142</v>
      </c>
      <c r="F32" s="168" t="s">
        <v>113</v>
      </c>
      <c r="G32" s="169" t="s">
        <v>10</v>
      </c>
      <c r="H32" s="170">
        <v>12245</v>
      </c>
      <c r="I32" s="169" t="s">
        <v>10</v>
      </c>
      <c r="J32" s="169">
        <v>10245</v>
      </c>
      <c r="K32" s="169" t="s">
        <v>10</v>
      </c>
      <c r="L32" s="169">
        <v>2000</v>
      </c>
    </row>
    <row r="33" spans="2:12" s="43" customFormat="1" ht="10.5">
      <c r="B33" s="188" t="s">
        <v>12</v>
      </c>
      <c r="C33" s="189"/>
      <c r="D33" s="189"/>
      <c r="E33" s="189"/>
      <c r="F33" s="190"/>
      <c r="G33" s="34" t="s">
        <v>10</v>
      </c>
      <c r="H33" s="34">
        <f>H7+H8+H9+H10+H11+H12+H13+H14+H15+H16+H17+H18+H19+H20+H21+H24+H26+H27+H28+H29+H30</f>
        <v>767517</v>
      </c>
      <c r="I33" s="33">
        <f>I28</f>
        <v>63498</v>
      </c>
      <c r="J33" s="34">
        <f>J8+J9+J11+J12+J16+J19+J21+J27+J28+J30</f>
        <v>208460</v>
      </c>
      <c r="K33" s="33" t="s">
        <v>10</v>
      </c>
      <c r="L33" s="34">
        <f>L7+L8+L9+L10+L11+L12+L13+L14+L15+L16+L17+L18+L19+L20+L21+L24+L26+L27+L28+L29+L30</f>
        <v>121819</v>
      </c>
    </row>
    <row r="34" s="36" customFormat="1" ht="10.5"/>
    <row r="35" s="36" customFormat="1" ht="9" customHeight="1"/>
    <row r="36" s="36" customFormat="1" ht="9" customHeight="1"/>
    <row r="37" s="36" customFormat="1" ht="9" customHeight="1"/>
    <row r="38" s="36" customFormat="1" ht="9" customHeight="1"/>
    <row r="39" s="36" customFormat="1" ht="9" customHeight="1"/>
    <row r="40" s="36" customFormat="1" ht="9" customHeight="1"/>
    <row r="41" s="36" customFormat="1" ht="9" customHeight="1"/>
    <row r="42" s="36" customFormat="1" ht="9" customHeight="1"/>
    <row r="43" s="36" customFormat="1" ht="9" customHeight="1"/>
    <row r="44" spans="2:4" s="36" customFormat="1" ht="10.5">
      <c r="B44" s="48" t="s">
        <v>23</v>
      </c>
      <c r="C44" s="194" t="s">
        <v>396</v>
      </c>
      <c r="D44" s="194"/>
    </row>
    <row r="45" s="36" customFormat="1" ht="10.5">
      <c r="L45" s="42" t="s">
        <v>53</v>
      </c>
    </row>
    <row r="46" spans="2:12" s="43" customFormat="1" ht="30.75" customHeight="1">
      <c r="B46" s="185" t="s">
        <v>4</v>
      </c>
      <c r="C46" s="185" t="s">
        <v>5</v>
      </c>
      <c r="D46" s="185" t="s">
        <v>116</v>
      </c>
      <c r="E46" s="185" t="s">
        <v>7</v>
      </c>
      <c r="F46" s="185" t="s">
        <v>8</v>
      </c>
      <c r="G46" s="184" t="s">
        <v>106</v>
      </c>
      <c r="H46" s="184"/>
      <c r="I46" s="182" t="s">
        <v>209</v>
      </c>
      <c r="J46" s="183"/>
      <c r="K46" s="182" t="s">
        <v>210</v>
      </c>
      <c r="L46" s="183"/>
    </row>
    <row r="47" spans="2:12" s="43" customFormat="1" ht="15" customHeight="1">
      <c r="B47" s="186"/>
      <c r="C47" s="186"/>
      <c r="D47" s="186"/>
      <c r="E47" s="186"/>
      <c r="F47" s="186"/>
      <c r="G47" s="32" t="s">
        <v>212</v>
      </c>
      <c r="H47" s="32" t="s">
        <v>9</v>
      </c>
      <c r="I47" s="32" t="s">
        <v>212</v>
      </c>
      <c r="J47" s="32" t="s">
        <v>9</v>
      </c>
      <c r="K47" s="32" t="s">
        <v>212</v>
      </c>
      <c r="L47" s="32" t="s">
        <v>9</v>
      </c>
    </row>
    <row r="48" spans="2:12" s="43" customFormat="1" ht="21">
      <c r="B48" s="72" t="s">
        <v>111</v>
      </c>
      <c r="C48" s="89" t="s">
        <v>387</v>
      </c>
      <c r="D48" s="72" t="s">
        <v>75</v>
      </c>
      <c r="E48" s="89" t="s">
        <v>112</v>
      </c>
      <c r="F48" s="72" t="s">
        <v>159</v>
      </c>
      <c r="G48" s="71" t="s">
        <v>10</v>
      </c>
      <c r="H48" s="71">
        <v>189087</v>
      </c>
      <c r="I48" s="71" t="s">
        <v>10</v>
      </c>
      <c r="J48" s="71">
        <v>26260</v>
      </c>
      <c r="K48" s="71" t="s">
        <v>10</v>
      </c>
      <c r="L48" s="71">
        <v>20000</v>
      </c>
    </row>
    <row r="49" spans="2:12" s="44" customFormat="1" ht="10.5">
      <c r="B49" s="72" t="s">
        <v>123</v>
      </c>
      <c r="C49" s="89" t="s">
        <v>124</v>
      </c>
      <c r="D49" s="72" t="s">
        <v>75</v>
      </c>
      <c r="E49" s="89" t="s">
        <v>173</v>
      </c>
      <c r="F49" s="72" t="s">
        <v>174</v>
      </c>
      <c r="G49" s="71" t="s">
        <v>10</v>
      </c>
      <c r="H49" s="71">
        <v>43000</v>
      </c>
      <c r="I49" s="71" t="s">
        <v>10</v>
      </c>
      <c r="J49" s="71">
        <v>14710</v>
      </c>
      <c r="K49" s="71" t="s">
        <v>10</v>
      </c>
      <c r="L49" s="71">
        <v>15000</v>
      </c>
    </row>
    <row r="50" spans="2:12" s="43" customFormat="1" ht="10.5">
      <c r="B50" s="79" t="s">
        <v>148</v>
      </c>
      <c r="C50" s="145" t="s">
        <v>325</v>
      </c>
      <c r="D50" s="72" t="s">
        <v>75</v>
      </c>
      <c r="E50" s="77" t="s">
        <v>133</v>
      </c>
      <c r="F50" s="72" t="s">
        <v>113</v>
      </c>
      <c r="G50" s="71" t="s">
        <v>10</v>
      </c>
      <c r="H50" s="78">
        <v>39409</v>
      </c>
      <c r="I50" s="71" t="s">
        <v>10</v>
      </c>
      <c r="J50" s="78">
        <v>22194</v>
      </c>
      <c r="K50" s="71" t="s">
        <v>10</v>
      </c>
      <c r="L50" s="78">
        <v>17215</v>
      </c>
    </row>
    <row r="51" spans="2:12" s="43" customFormat="1" ht="10.5">
      <c r="B51" s="72" t="s">
        <v>77</v>
      </c>
      <c r="C51" s="73" t="s">
        <v>411</v>
      </c>
      <c r="D51" s="72" t="s">
        <v>75</v>
      </c>
      <c r="E51" s="89" t="s">
        <v>55</v>
      </c>
      <c r="F51" s="72" t="s">
        <v>113</v>
      </c>
      <c r="G51" s="71" t="s">
        <v>10</v>
      </c>
      <c r="H51" s="68">
        <v>227499</v>
      </c>
      <c r="I51" s="71" t="s">
        <v>10</v>
      </c>
      <c r="J51" s="71">
        <v>215499</v>
      </c>
      <c r="K51" s="71" t="s">
        <v>10</v>
      </c>
      <c r="L51" s="71">
        <v>12000</v>
      </c>
    </row>
    <row r="52" spans="2:12" s="43" customFormat="1" ht="10.5">
      <c r="B52" s="188" t="s">
        <v>12</v>
      </c>
      <c r="C52" s="189"/>
      <c r="D52" s="189"/>
      <c r="E52" s="189"/>
      <c r="F52" s="190"/>
      <c r="G52" s="34" t="s">
        <v>10</v>
      </c>
      <c r="H52" s="34">
        <f>H48+H49+H50+H51</f>
        <v>498995</v>
      </c>
      <c r="I52" s="33" t="s">
        <v>10</v>
      </c>
      <c r="J52" s="34">
        <f>SUM(J48:J51)</f>
        <v>278663</v>
      </c>
      <c r="K52" s="33" t="s">
        <v>10</v>
      </c>
      <c r="L52" s="34">
        <f>SUM(L48:L51)</f>
        <v>64215</v>
      </c>
    </row>
    <row r="53" s="36" customFormat="1" ht="9" customHeight="1"/>
    <row r="54" s="36" customFormat="1" ht="9" customHeight="1"/>
    <row r="55" spans="2:4" s="36" customFormat="1" ht="10.5">
      <c r="B55" s="48" t="s">
        <v>23</v>
      </c>
      <c r="C55" s="194" t="s">
        <v>397</v>
      </c>
      <c r="D55" s="194"/>
    </row>
    <row r="56" s="36" customFormat="1" ht="10.5">
      <c r="L56" s="42" t="s">
        <v>53</v>
      </c>
    </row>
    <row r="57" spans="2:12" s="43" customFormat="1" ht="30.75" customHeight="1">
      <c r="B57" s="185" t="s">
        <v>4</v>
      </c>
      <c r="C57" s="185" t="s">
        <v>5</v>
      </c>
      <c r="D57" s="185" t="s">
        <v>116</v>
      </c>
      <c r="E57" s="185" t="s">
        <v>7</v>
      </c>
      <c r="F57" s="185" t="s">
        <v>8</v>
      </c>
      <c r="G57" s="184" t="s">
        <v>106</v>
      </c>
      <c r="H57" s="184"/>
      <c r="I57" s="182" t="s">
        <v>209</v>
      </c>
      <c r="J57" s="183"/>
      <c r="K57" s="182" t="s">
        <v>210</v>
      </c>
      <c r="L57" s="183"/>
    </row>
    <row r="58" spans="2:12" s="43" customFormat="1" ht="15" customHeight="1">
      <c r="B58" s="186"/>
      <c r="C58" s="186"/>
      <c r="D58" s="186"/>
      <c r="E58" s="186"/>
      <c r="F58" s="186"/>
      <c r="G58" s="32" t="s">
        <v>212</v>
      </c>
      <c r="H58" s="32" t="s">
        <v>9</v>
      </c>
      <c r="I58" s="32" t="s">
        <v>212</v>
      </c>
      <c r="J58" s="32" t="s">
        <v>9</v>
      </c>
      <c r="K58" s="32" t="s">
        <v>212</v>
      </c>
      <c r="L58" s="32" t="s">
        <v>9</v>
      </c>
    </row>
    <row r="59" spans="2:12" s="43" customFormat="1" ht="18.75" customHeight="1">
      <c r="B59" s="72" t="s">
        <v>85</v>
      </c>
      <c r="C59" s="89" t="s">
        <v>86</v>
      </c>
      <c r="D59" s="72" t="s">
        <v>91</v>
      </c>
      <c r="E59" s="89" t="s">
        <v>291</v>
      </c>
      <c r="F59" s="72" t="s">
        <v>292</v>
      </c>
      <c r="G59" s="71" t="s">
        <v>10</v>
      </c>
      <c r="H59" s="71">
        <v>70000</v>
      </c>
      <c r="I59" s="71" t="s">
        <v>10</v>
      </c>
      <c r="J59" s="71" t="s">
        <v>10</v>
      </c>
      <c r="K59" s="71" t="s">
        <v>10</v>
      </c>
      <c r="L59" s="71">
        <v>1</v>
      </c>
    </row>
    <row r="60" spans="2:12" s="43" customFormat="1" ht="19.5" customHeight="1">
      <c r="B60" s="72" t="s">
        <v>19</v>
      </c>
      <c r="C60" s="91" t="s">
        <v>398</v>
      </c>
      <c r="D60" s="146" t="s">
        <v>91</v>
      </c>
      <c r="E60" s="147" t="s">
        <v>301</v>
      </c>
      <c r="F60" s="146" t="s">
        <v>180</v>
      </c>
      <c r="G60" s="148" t="s">
        <v>10</v>
      </c>
      <c r="H60" s="148">
        <v>6758</v>
      </c>
      <c r="I60" s="148" t="s">
        <v>10</v>
      </c>
      <c r="J60" s="148" t="s">
        <v>10</v>
      </c>
      <c r="K60" s="148" t="s">
        <v>10</v>
      </c>
      <c r="L60" s="148">
        <v>4100</v>
      </c>
    </row>
    <row r="61" spans="2:12" s="43" customFormat="1" ht="10.5">
      <c r="B61" s="188" t="s">
        <v>12</v>
      </c>
      <c r="C61" s="189"/>
      <c r="D61" s="189"/>
      <c r="E61" s="189"/>
      <c r="F61" s="190"/>
      <c r="G61" s="34" t="s">
        <v>10</v>
      </c>
      <c r="H61" s="34">
        <f>SUM(H57:H60)</f>
        <v>76758</v>
      </c>
      <c r="I61" s="33" t="s">
        <v>10</v>
      </c>
      <c r="J61" s="34" t="s">
        <v>10</v>
      </c>
      <c r="K61" s="33" t="s">
        <v>10</v>
      </c>
      <c r="L61" s="34">
        <f>SUM(L57:L60)</f>
        <v>4101</v>
      </c>
    </row>
    <row r="62" s="36" customFormat="1" ht="9" customHeight="1"/>
    <row r="63" s="36" customFormat="1" ht="9" customHeight="1"/>
    <row r="64" spans="2:4" s="36" customFormat="1" ht="10.5">
      <c r="B64" s="48" t="s">
        <v>23</v>
      </c>
      <c r="C64" s="194" t="s">
        <v>399</v>
      </c>
      <c r="D64" s="194"/>
    </row>
    <row r="65" s="36" customFormat="1" ht="10.5">
      <c r="L65" s="42" t="s">
        <v>53</v>
      </c>
    </row>
    <row r="66" spans="2:12" s="43" customFormat="1" ht="30.75" customHeight="1">
      <c r="B66" s="185" t="s">
        <v>4</v>
      </c>
      <c r="C66" s="185" t="s">
        <v>5</v>
      </c>
      <c r="D66" s="185" t="s">
        <v>116</v>
      </c>
      <c r="E66" s="185" t="s">
        <v>7</v>
      </c>
      <c r="F66" s="185" t="s">
        <v>8</v>
      </c>
      <c r="G66" s="184" t="s">
        <v>106</v>
      </c>
      <c r="H66" s="184"/>
      <c r="I66" s="182" t="s">
        <v>209</v>
      </c>
      <c r="J66" s="183"/>
      <c r="K66" s="182" t="s">
        <v>210</v>
      </c>
      <c r="L66" s="183"/>
    </row>
    <row r="67" spans="2:12" s="43" customFormat="1" ht="15" customHeight="1">
      <c r="B67" s="186"/>
      <c r="C67" s="186"/>
      <c r="D67" s="186"/>
      <c r="E67" s="186"/>
      <c r="F67" s="186"/>
      <c r="G67" s="32" t="s">
        <v>212</v>
      </c>
      <c r="H67" s="32" t="s">
        <v>9</v>
      </c>
      <c r="I67" s="32" t="s">
        <v>212</v>
      </c>
      <c r="J67" s="32" t="s">
        <v>9</v>
      </c>
      <c r="K67" s="32" t="s">
        <v>212</v>
      </c>
      <c r="L67" s="32" t="s">
        <v>9</v>
      </c>
    </row>
    <row r="68" spans="2:12" s="50" customFormat="1" ht="10.5">
      <c r="B68" s="72" t="s">
        <v>201</v>
      </c>
      <c r="C68" s="73" t="s">
        <v>362</v>
      </c>
      <c r="D68" s="72" t="s">
        <v>146</v>
      </c>
      <c r="E68" s="89" t="s">
        <v>139</v>
      </c>
      <c r="F68" s="72" t="s">
        <v>140</v>
      </c>
      <c r="G68" s="71" t="s">
        <v>10</v>
      </c>
      <c r="H68" s="68">
        <v>3622</v>
      </c>
      <c r="I68" s="71" t="s">
        <v>10</v>
      </c>
      <c r="J68" s="71">
        <v>1522</v>
      </c>
      <c r="K68" s="71" t="s">
        <v>10</v>
      </c>
      <c r="L68" s="71">
        <v>500</v>
      </c>
    </row>
    <row r="69" spans="2:12" s="43" customFormat="1" ht="10.5">
      <c r="B69" s="188" t="s">
        <v>12</v>
      </c>
      <c r="C69" s="189"/>
      <c r="D69" s="189"/>
      <c r="E69" s="189"/>
      <c r="F69" s="190"/>
      <c r="G69" s="34" t="s">
        <v>10</v>
      </c>
      <c r="H69" s="34">
        <f>SUM(H68)</f>
        <v>3622</v>
      </c>
      <c r="I69" s="33" t="s">
        <v>10</v>
      </c>
      <c r="J69" s="34">
        <f>SUM(J68)</f>
        <v>1522</v>
      </c>
      <c r="K69" s="33" t="s">
        <v>10</v>
      </c>
      <c r="L69" s="34">
        <f>SUM(L68)</f>
        <v>500</v>
      </c>
    </row>
    <row r="70" s="36" customFormat="1" ht="9" customHeight="1"/>
    <row r="71" s="36" customFormat="1" ht="9" customHeight="1"/>
    <row r="72" spans="2:4" s="36" customFormat="1" ht="10.5">
      <c r="B72" s="48" t="s">
        <v>23</v>
      </c>
      <c r="C72" s="194" t="s">
        <v>400</v>
      </c>
      <c r="D72" s="194"/>
    </row>
    <row r="73" s="36" customFormat="1" ht="10.5">
      <c r="L73" s="42" t="s">
        <v>53</v>
      </c>
    </row>
    <row r="74" spans="2:12" s="43" customFormat="1" ht="30.75" customHeight="1">
      <c r="B74" s="185" t="s">
        <v>4</v>
      </c>
      <c r="C74" s="185" t="s">
        <v>5</v>
      </c>
      <c r="D74" s="185" t="s">
        <v>116</v>
      </c>
      <c r="E74" s="185" t="s">
        <v>7</v>
      </c>
      <c r="F74" s="185" t="s">
        <v>8</v>
      </c>
      <c r="G74" s="184" t="s">
        <v>106</v>
      </c>
      <c r="H74" s="184"/>
      <c r="I74" s="182" t="s">
        <v>209</v>
      </c>
      <c r="J74" s="183"/>
      <c r="K74" s="182" t="s">
        <v>210</v>
      </c>
      <c r="L74" s="183"/>
    </row>
    <row r="75" spans="2:12" s="43" customFormat="1" ht="15" customHeight="1">
      <c r="B75" s="186"/>
      <c r="C75" s="186"/>
      <c r="D75" s="186"/>
      <c r="E75" s="186"/>
      <c r="F75" s="186"/>
      <c r="G75" s="32" t="s">
        <v>212</v>
      </c>
      <c r="H75" s="32" t="s">
        <v>9</v>
      </c>
      <c r="I75" s="32" t="s">
        <v>212</v>
      </c>
      <c r="J75" s="32" t="s">
        <v>9</v>
      </c>
      <c r="K75" s="32" t="s">
        <v>212</v>
      </c>
      <c r="L75" s="32" t="s">
        <v>9</v>
      </c>
    </row>
    <row r="76" spans="2:12" s="50" customFormat="1" ht="10.5">
      <c r="B76" s="72" t="s">
        <v>66</v>
      </c>
      <c r="C76" s="89" t="s">
        <v>158</v>
      </c>
      <c r="D76" s="72" t="s">
        <v>51</v>
      </c>
      <c r="E76" s="89" t="s">
        <v>67</v>
      </c>
      <c r="F76" s="72" t="s">
        <v>214</v>
      </c>
      <c r="G76" s="71" t="s">
        <v>10</v>
      </c>
      <c r="H76" s="71">
        <v>259000</v>
      </c>
      <c r="I76" s="71" t="s">
        <v>10</v>
      </c>
      <c r="J76" s="71">
        <v>98737</v>
      </c>
      <c r="K76" s="71" t="s">
        <v>10</v>
      </c>
      <c r="L76" s="71">
        <v>15000</v>
      </c>
    </row>
    <row r="77" spans="2:12" s="43" customFormat="1" ht="19.5">
      <c r="B77" s="72" t="s">
        <v>178</v>
      </c>
      <c r="C77" s="91" t="s">
        <v>402</v>
      </c>
      <c r="D77" s="72" t="s">
        <v>51</v>
      </c>
      <c r="E77" s="89" t="s">
        <v>179</v>
      </c>
      <c r="F77" s="72" t="s">
        <v>225</v>
      </c>
      <c r="G77" s="71" t="s">
        <v>10</v>
      </c>
      <c r="H77" s="71">
        <v>3261</v>
      </c>
      <c r="I77" s="71" t="s">
        <v>10</v>
      </c>
      <c r="J77" s="71">
        <v>1000</v>
      </c>
      <c r="K77" s="71" t="s">
        <v>10</v>
      </c>
      <c r="L77" s="71">
        <v>500</v>
      </c>
    </row>
    <row r="78" spans="2:12" s="43" customFormat="1" ht="19.5">
      <c r="B78" s="72" t="s">
        <v>19</v>
      </c>
      <c r="C78" s="91" t="s">
        <v>401</v>
      </c>
      <c r="D78" s="146" t="s">
        <v>51</v>
      </c>
      <c r="E78" s="147" t="s">
        <v>303</v>
      </c>
      <c r="F78" s="146" t="s">
        <v>180</v>
      </c>
      <c r="G78" s="148" t="s">
        <v>10</v>
      </c>
      <c r="H78" s="148">
        <v>5300</v>
      </c>
      <c r="I78" s="148" t="s">
        <v>10</v>
      </c>
      <c r="J78" s="148" t="s">
        <v>10</v>
      </c>
      <c r="K78" s="148" t="s">
        <v>10</v>
      </c>
      <c r="L78" s="148">
        <v>4300</v>
      </c>
    </row>
    <row r="79" spans="2:12" s="43" customFormat="1" ht="10.5">
      <c r="B79" s="188" t="s">
        <v>12</v>
      </c>
      <c r="C79" s="189"/>
      <c r="D79" s="189"/>
      <c r="E79" s="189"/>
      <c r="F79" s="190"/>
      <c r="G79" s="34" t="s">
        <v>10</v>
      </c>
      <c r="H79" s="34">
        <f>SUM(H76:H78)</f>
        <v>267561</v>
      </c>
      <c r="I79" s="33" t="s">
        <v>10</v>
      </c>
      <c r="J79" s="34">
        <f>SUM(J76:J78)</f>
        <v>99737</v>
      </c>
      <c r="K79" s="33" t="s">
        <v>10</v>
      </c>
      <c r="L79" s="34">
        <f>SUM(L76:L78)</f>
        <v>19800</v>
      </c>
    </row>
    <row r="80" s="36" customFormat="1" ht="9" customHeight="1"/>
    <row r="81" s="36" customFormat="1" ht="9" customHeight="1"/>
    <row r="82" s="36" customFormat="1" ht="9" customHeight="1"/>
    <row r="83" spans="2:4" s="36" customFormat="1" ht="10.5">
      <c r="B83" s="48" t="s">
        <v>23</v>
      </c>
      <c r="C83" s="194" t="s">
        <v>403</v>
      </c>
      <c r="D83" s="194"/>
    </row>
    <row r="84" s="36" customFormat="1" ht="10.5">
      <c r="L84" s="42" t="s">
        <v>53</v>
      </c>
    </row>
    <row r="85" spans="2:12" s="43" customFormat="1" ht="30.75" customHeight="1">
      <c r="B85" s="185" t="s">
        <v>4</v>
      </c>
      <c r="C85" s="185" t="s">
        <v>5</v>
      </c>
      <c r="D85" s="185" t="s">
        <v>116</v>
      </c>
      <c r="E85" s="185" t="s">
        <v>7</v>
      </c>
      <c r="F85" s="185" t="s">
        <v>8</v>
      </c>
      <c r="G85" s="184" t="s">
        <v>106</v>
      </c>
      <c r="H85" s="184"/>
      <c r="I85" s="182" t="s">
        <v>209</v>
      </c>
      <c r="J85" s="183"/>
      <c r="K85" s="182" t="s">
        <v>210</v>
      </c>
      <c r="L85" s="183"/>
    </row>
    <row r="86" spans="2:12" s="43" customFormat="1" ht="15" customHeight="1">
      <c r="B86" s="186"/>
      <c r="C86" s="186"/>
      <c r="D86" s="186"/>
      <c r="E86" s="186"/>
      <c r="F86" s="186"/>
      <c r="G86" s="32" t="s">
        <v>212</v>
      </c>
      <c r="H86" s="32" t="s">
        <v>9</v>
      </c>
      <c r="I86" s="32" t="s">
        <v>212</v>
      </c>
      <c r="J86" s="32" t="s">
        <v>9</v>
      </c>
      <c r="K86" s="32" t="s">
        <v>212</v>
      </c>
      <c r="L86" s="32" t="s">
        <v>9</v>
      </c>
    </row>
    <row r="87" spans="2:12" s="43" customFormat="1" ht="15" customHeight="1">
      <c r="B87" s="72" t="s">
        <v>98</v>
      </c>
      <c r="C87" s="73" t="s">
        <v>120</v>
      </c>
      <c r="D87" s="72" t="s">
        <v>92</v>
      </c>
      <c r="E87" s="73" t="s">
        <v>121</v>
      </c>
      <c r="F87" s="72" t="s">
        <v>238</v>
      </c>
      <c r="G87" s="71" t="s">
        <v>10</v>
      </c>
      <c r="H87" s="71">
        <v>65000</v>
      </c>
      <c r="I87" s="71" t="s">
        <v>10</v>
      </c>
      <c r="J87" s="71">
        <v>2000</v>
      </c>
      <c r="K87" s="71" t="s">
        <v>10</v>
      </c>
      <c r="L87" s="71">
        <v>6500</v>
      </c>
    </row>
    <row r="88" spans="2:12" s="43" customFormat="1" ht="21">
      <c r="B88" s="72" t="s">
        <v>241</v>
      </c>
      <c r="C88" s="73" t="s">
        <v>242</v>
      </c>
      <c r="D88" s="72" t="s">
        <v>92</v>
      </c>
      <c r="E88" s="73" t="s">
        <v>243</v>
      </c>
      <c r="F88" s="72" t="s">
        <v>244</v>
      </c>
      <c r="G88" s="71" t="s">
        <v>10</v>
      </c>
      <c r="H88" s="71">
        <v>49000</v>
      </c>
      <c r="I88" s="71" t="s">
        <v>10</v>
      </c>
      <c r="J88" s="71" t="s">
        <v>10</v>
      </c>
      <c r="K88" s="71" t="s">
        <v>10</v>
      </c>
      <c r="L88" s="71">
        <v>2</v>
      </c>
    </row>
    <row r="89" spans="2:12" s="43" customFormat="1" ht="10.5">
      <c r="B89" s="188" t="s">
        <v>12</v>
      </c>
      <c r="C89" s="189"/>
      <c r="D89" s="189"/>
      <c r="E89" s="189"/>
      <c r="F89" s="190"/>
      <c r="G89" s="34" t="s">
        <v>10</v>
      </c>
      <c r="H89" s="34">
        <f>SUM(H87:H88)</f>
        <v>114000</v>
      </c>
      <c r="I89" s="33" t="s">
        <v>10</v>
      </c>
      <c r="J89" s="34">
        <f>SUM(J87:J88)</f>
        <v>2000</v>
      </c>
      <c r="K89" s="33" t="s">
        <v>10</v>
      </c>
      <c r="L89" s="34">
        <f>SUM(L87:L88)</f>
        <v>6502</v>
      </c>
    </row>
    <row r="90" s="36" customFormat="1" ht="9" customHeight="1"/>
    <row r="91" s="36" customFormat="1" ht="9" customHeight="1"/>
    <row r="92" s="36" customFormat="1" ht="9" customHeight="1"/>
    <row r="93" spans="2:4" s="36" customFormat="1" ht="10.5">
      <c r="B93" s="48" t="s">
        <v>23</v>
      </c>
      <c r="C93" s="194" t="s">
        <v>404</v>
      </c>
      <c r="D93" s="194"/>
    </row>
    <row r="94" s="36" customFormat="1" ht="10.5">
      <c r="L94" s="42" t="s">
        <v>53</v>
      </c>
    </row>
    <row r="95" spans="2:12" s="43" customFormat="1" ht="30.75" customHeight="1">
      <c r="B95" s="185" t="s">
        <v>4</v>
      </c>
      <c r="C95" s="185" t="s">
        <v>5</v>
      </c>
      <c r="D95" s="185" t="s">
        <v>116</v>
      </c>
      <c r="E95" s="185" t="s">
        <v>7</v>
      </c>
      <c r="F95" s="185" t="s">
        <v>8</v>
      </c>
      <c r="G95" s="184" t="s">
        <v>106</v>
      </c>
      <c r="H95" s="184"/>
      <c r="I95" s="182" t="s">
        <v>209</v>
      </c>
      <c r="J95" s="183"/>
      <c r="K95" s="182" t="s">
        <v>210</v>
      </c>
      <c r="L95" s="183"/>
    </row>
    <row r="96" spans="2:12" s="43" customFormat="1" ht="15" customHeight="1">
      <c r="B96" s="186"/>
      <c r="C96" s="186"/>
      <c r="D96" s="186"/>
      <c r="E96" s="186"/>
      <c r="F96" s="186"/>
      <c r="G96" s="32" t="s">
        <v>212</v>
      </c>
      <c r="H96" s="32" t="s">
        <v>9</v>
      </c>
      <c r="I96" s="32" t="s">
        <v>212</v>
      </c>
      <c r="J96" s="32" t="s">
        <v>9</v>
      </c>
      <c r="K96" s="32" t="s">
        <v>212</v>
      </c>
      <c r="L96" s="32" t="s">
        <v>9</v>
      </c>
    </row>
    <row r="97" spans="2:12" s="43" customFormat="1" ht="19.5">
      <c r="B97" s="72" t="s">
        <v>178</v>
      </c>
      <c r="C97" s="153" t="s">
        <v>405</v>
      </c>
      <c r="D97" s="96" t="s">
        <v>207</v>
      </c>
      <c r="E97" s="152" t="s">
        <v>272</v>
      </c>
      <c r="F97" s="151" t="s">
        <v>180</v>
      </c>
      <c r="G97" s="150" t="s">
        <v>10</v>
      </c>
      <c r="H97" s="150">
        <v>2805</v>
      </c>
      <c r="I97" s="150" t="s">
        <v>10</v>
      </c>
      <c r="J97" s="150">
        <v>916</v>
      </c>
      <c r="K97" s="150" t="s">
        <v>10</v>
      </c>
      <c r="L97" s="150">
        <v>1089</v>
      </c>
    </row>
    <row r="98" spans="2:12" s="43" customFormat="1" ht="10.5">
      <c r="B98" s="188" t="s">
        <v>12</v>
      </c>
      <c r="C98" s="189"/>
      <c r="D98" s="189"/>
      <c r="E98" s="189"/>
      <c r="F98" s="190"/>
      <c r="G98" s="34" t="s">
        <v>10</v>
      </c>
      <c r="H98" s="34">
        <f>SUM(H97)</f>
        <v>2805</v>
      </c>
      <c r="I98" s="33" t="s">
        <v>10</v>
      </c>
      <c r="J98" s="34">
        <f>SUM(J97)</f>
        <v>916</v>
      </c>
      <c r="K98" s="33" t="s">
        <v>10</v>
      </c>
      <c r="L98" s="34">
        <f>SUM(L97)</f>
        <v>1089</v>
      </c>
    </row>
    <row r="99" spans="2:12" s="43" customFormat="1" ht="10.5">
      <c r="B99" s="52"/>
      <c r="C99" s="52"/>
      <c r="D99" s="52"/>
      <c r="E99" s="52"/>
      <c r="F99" s="52"/>
      <c r="G99" s="52"/>
      <c r="H99" s="52"/>
      <c r="I99" s="53"/>
      <c r="J99" s="52"/>
      <c r="K99" s="53"/>
      <c r="L99" s="52"/>
    </row>
    <row r="100" s="36" customFormat="1" ht="9" customHeight="1"/>
    <row r="101" s="36" customFormat="1" ht="9" customHeight="1"/>
    <row r="102" spans="2:4" s="36" customFormat="1" ht="10.5">
      <c r="B102" s="48" t="s">
        <v>23</v>
      </c>
      <c r="C102" s="194" t="s">
        <v>406</v>
      </c>
      <c r="D102" s="194"/>
    </row>
    <row r="103" s="36" customFormat="1" ht="10.5">
      <c r="L103" s="42" t="s">
        <v>53</v>
      </c>
    </row>
    <row r="104" spans="2:12" s="43" customFormat="1" ht="30.75" customHeight="1">
      <c r="B104" s="185" t="s">
        <v>4</v>
      </c>
      <c r="C104" s="185" t="s">
        <v>5</v>
      </c>
      <c r="D104" s="185" t="s">
        <v>116</v>
      </c>
      <c r="E104" s="185" t="s">
        <v>7</v>
      </c>
      <c r="F104" s="185" t="s">
        <v>8</v>
      </c>
      <c r="G104" s="184" t="s">
        <v>106</v>
      </c>
      <c r="H104" s="184"/>
      <c r="I104" s="182" t="s">
        <v>209</v>
      </c>
      <c r="J104" s="183"/>
      <c r="K104" s="182" t="s">
        <v>210</v>
      </c>
      <c r="L104" s="183"/>
    </row>
    <row r="105" spans="2:12" s="43" customFormat="1" ht="15" customHeight="1">
      <c r="B105" s="186"/>
      <c r="C105" s="186"/>
      <c r="D105" s="186"/>
      <c r="E105" s="186"/>
      <c r="F105" s="186"/>
      <c r="G105" s="32" t="s">
        <v>212</v>
      </c>
      <c r="H105" s="32" t="s">
        <v>9</v>
      </c>
      <c r="I105" s="32" t="s">
        <v>212</v>
      </c>
      <c r="J105" s="32" t="s">
        <v>9</v>
      </c>
      <c r="K105" s="32" t="s">
        <v>212</v>
      </c>
      <c r="L105" s="32" t="s">
        <v>9</v>
      </c>
    </row>
    <row r="106" spans="2:12" s="90" customFormat="1" ht="15" customHeight="1">
      <c r="B106" s="72" t="s">
        <v>11</v>
      </c>
      <c r="C106" s="65" t="s">
        <v>155</v>
      </c>
      <c r="D106" s="66" t="s">
        <v>31</v>
      </c>
      <c r="E106" s="65" t="s">
        <v>49</v>
      </c>
      <c r="F106" s="72" t="s">
        <v>211</v>
      </c>
      <c r="G106" s="67" t="s">
        <v>10</v>
      </c>
      <c r="H106" s="67">
        <v>59826</v>
      </c>
      <c r="I106" s="67" t="s">
        <v>10</v>
      </c>
      <c r="J106" s="67">
        <v>18026</v>
      </c>
      <c r="K106" s="67" t="s">
        <v>10</v>
      </c>
      <c r="L106" s="67">
        <v>100</v>
      </c>
    </row>
    <row r="107" spans="2:12" s="90" customFormat="1" ht="15" customHeight="1">
      <c r="B107" s="72" t="s">
        <v>153</v>
      </c>
      <c r="C107" s="89" t="s">
        <v>154</v>
      </c>
      <c r="D107" s="66" t="s">
        <v>31</v>
      </c>
      <c r="E107" s="65" t="s">
        <v>156</v>
      </c>
      <c r="F107" s="79" t="s">
        <v>200</v>
      </c>
      <c r="G107" s="67" t="s">
        <v>10</v>
      </c>
      <c r="H107" s="67">
        <v>171440</v>
      </c>
      <c r="I107" s="67" t="s">
        <v>10</v>
      </c>
      <c r="J107" s="67">
        <v>49310</v>
      </c>
      <c r="K107" s="67" t="s">
        <v>10</v>
      </c>
      <c r="L107" s="67">
        <v>1000</v>
      </c>
    </row>
    <row r="108" spans="2:12" s="43" customFormat="1" ht="19.5">
      <c r="B108" s="72" t="s">
        <v>178</v>
      </c>
      <c r="C108" s="91" t="s">
        <v>407</v>
      </c>
      <c r="D108" s="66" t="s">
        <v>31</v>
      </c>
      <c r="E108" s="65" t="s">
        <v>271</v>
      </c>
      <c r="F108" s="72" t="s">
        <v>180</v>
      </c>
      <c r="G108" s="67" t="s">
        <v>10</v>
      </c>
      <c r="H108" s="67">
        <v>1908</v>
      </c>
      <c r="I108" s="67" t="s">
        <v>10</v>
      </c>
      <c r="J108" s="67">
        <v>984</v>
      </c>
      <c r="K108" s="67" t="s">
        <v>10</v>
      </c>
      <c r="L108" s="67">
        <v>311</v>
      </c>
    </row>
    <row r="109" spans="2:12" s="90" customFormat="1" ht="21">
      <c r="B109" s="69" t="s">
        <v>312</v>
      </c>
      <c r="C109" s="65" t="s">
        <v>412</v>
      </c>
      <c r="D109" s="66" t="s">
        <v>31</v>
      </c>
      <c r="E109" s="65" t="s">
        <v>314</v>
      </c>
      <c r="F109" s="79" t="s">
        <v>315</v>
      </c>
      <c r="G109" s="67" t="s">
        <v>10</v>
      </c>
      <c r="H109" s="67">
        <v>15925</v>
      </c>
      <c r="I109" s="67" t="s">
        <v>10</v>
      </c>
      <c r="J109" s="67">
        <v>12480</v>
      </c>
      <c r="K109" s="67" t="s">
        <v>10</v>
      </c>
      <c r="L109" s="67">
        <v>3445</v>
      </c>
    </row>
    <row r="110" spans="2:12" s="43" customFormat="1" ht="10.5">
      <c r="B110" s="188" t="s">
        <v>12</v>
      </c>
      <c r="C110" s="189"/>
      <c r="D110" s="189"/>
      <c r="E110" s="189"/>
      <c r="F110" s="190"/>
      <c r="G110" s="34" t="s">
        <v>10</v>
      </c>
      <c r="H110" s="34">
        <f>H106+H107+H108+H109</f>
        <v>249099</v>
      </c>
      <c r="I110" s="33" t="s">
        <v>10</v>
      </c>
      <c r="J110" s="34">
        <f>J106+J107+J108+J109</f>
        <v>80800</v>
      </c>
      <c r="K110" s="33" t="s">
        <v>10</v>
      </c>
      <c r="L110" s="34">
        <f>L106+L107+L108+L109</f>
        <v>4856</v>
      </c>
    </row>
    <row r="111" spans="2:12" s="43" customFormat="1" ht="10.5">
      <c r="B111" s="52"/>
      <c r="C111" s="52"/>
      <c r="D111" s="52"/>
      <c r="E111" s="52"/>
      <c r="F111" s="52"/>
      <c r="G111" s="52"/>
      <c r="H111" s="52"/>
      <c r="I111" s="53"/>
      <c r="J111" s="52"/>
      <c r="K111" s="53"/>
      <c r="L111" s="52"/>
    </row>
    <row r="112" spans="2:12" s="43" customFormat="1" ht="10.5">
      <c r="B112" s="52"/>
      <c r="C112" s="52"/>
      <c r="D112" s="52"/>
      <c r="E112" s="52"/>
      <c r="F112" s="52"/>
      <c r="G112" s="52"/>
      <c r="H112" s="52"/>
      <c r="I112" s="53"/>
      <c r="J112" s="52"/>
      <c r="K112" s="53"/>
      <c r="L112" s="52"/>
    </row>
    <row r="113" spans="2:12" s="43" customFormat="1" ht="10.5">
      <c r="B113" s="52"/>
      <c r="C113" s="52"/>
      <c r="D113" s="52"/>
      <c r="E113" s="52"/>
      <c r="F113" s="52"/>
      <c r="G113" s="52"/>
      <c r="H113" s="52"/>
      <c r="I113" s="53"/>
      <c r="J113" s="52"/>
      <c r="K113" s="53"/>
      <c r="L113" s="52"/>
    </row>
    <row r="114" spans="2:12" s="43" customFormat="1" ht="10.5">
      <c r="B114" s="52"/>
      <c r="C114" s="52"/>
      <c r="D114" s="52"/>
      <c r="E114" s="52"/>
      <c r="F114" s="52"/>
      <c r="G114" s="52"/>
      <c r="H114" s="52"/>
      <c r="I114" s="53"/>
      <c r="J114" s="52"/>
      <c r="K114" s="53"/>
      <c r="L114" s="52"/>
    </row>
    <row r="115" spans="2:12" s="43" customFormat="1" ht="10.5">
      <c r="B115" s="52"/>
      <c r="C115" s="52"/>
      <c r="D115" s="52"/>
      <c r="E115" s="52"/>
      <c r="F115" s="52"/>
      <c r="G115" s="52"/>
      <c r="H115" s="52"/>
      <c r="I115" s="53"/>
      <c r="J115" s="52"/>
      <c r="K115" s="53"/>
      <c r="L115" s="52"/>
    </row>
    <row r="116" spans="2:12" s="43" customFormat="1" ht="10.5">
      <c r="B116" s="52"/>
      <c r="C116" s="52"/>
      <c r="D116" s="52"/>
      <c r="E116" s="52"/>
      <c r="F116" s="52"/>
      <c r="G116" s="52"/>
      <c r="H116" s="52"/>
      <c r="I116" s="53"/>
      <c r="J116" s="52"/>
      <c r="K116" s="53"/>
      <c r="L116" s="52"/>
    </row>
    <row r="117" spans="2:12" s="43" customFormat="1" ht="10.5">
      <c r="B117" s="52"/>
      <c r="C117" s="52"/>
      <c r="D117" s="52"/>
      <c r="E117" s="52"/>
      <c r="F117" s="52"/>
      <c r="G117" s="52"/>
      <c r="H117" s="52"/>
      <c r="I117" s="53"/>
      <c r="J117" s="52"/>
      <c r="K117" s="53"/>
      <c r="L117" s="52"/>
    </row>
    <row r="118" spans="2:12" s="43" customFormat="1" ht="10.5">
      <c r="B118" s="52"/>
      <c r="C118" s="52"/>
      <c r="D118" s="52"/>
      <c r="E118" s="52"/>
      <c r="F118" s="52"/>
      <c r="G118" s="52"/>
      <c r="H118" s="52"/>
      <c r="I118" s="53"/>
      <c r="J118" s="52"/>
      <c r="K118" s="53"/>
      <c r="L118" s="52"/>
    </row>
    <row r="119" spans="2:12" s="43" customFormat="1" ht="10.5">
      <c r="B119" s="52"/>
      <c r="C119" s="52"/>
      <c r="D119" s="52"/>
      <c r="E119" s="52"/>
      <c r="F119" s="52"/>
      <c r="G119" s="52"/>
      <c r="H119" s="52"/>
      <c r="I119" s="53"/>
      <c r="J119" s="52"/>
      <c r="K119" s="53"/>
      <c r="L119" s="52"/>
    </row>
    <row r="120" spans="2:12" s="43" customFormat="1" ht="10.5">
      <c r="B120" s="52"/>
      <c r="C120" s="52"/>
      <c r="D120" s="52"/>
      <c r="E120" s="52"/>
      <c r="F120" s="52"/>
      <c r="G120" s="52"/>
      <c r="H120" s="52"/>
      <c r="I120" s="53"/>
      <c r="J120" s="52"/>
      <c r="K120" s="53"/>
      <c r="L120" s="52"/>
    </row>
    <row r="121" spans="2:12" s="43" customFormat="1" ht="10.5">
      <c r="B121" s="52"/>
      <c r="C121" s="52"/>
      <c r="D121" s="52"/>
      <c r="E121" s="52"/>
      <c r="F121" s="52"/>
      <c r="G121" s="52"/>
      <c r="H121" s="52"/>
      <c r="I121" s="53"/>
      <c r="J121" s="52"/>
      <c r="K121" s="53"/>
      <c r="L121" s="52"/>
    </row>
    <row r="122" spans="2:12" s="43" customFormat="1" ht="10.5">
      <c r="B122" s="52"/>
      <c r="C122" s="52"/>
      <c r="D122" s="52"/>
      <c r="E122" s="52"/>
      <c r="F122" s="52"/>
      <c r="G122" s="52"/>
      <c r="H122" s="52"/>
      <c r="I122" s="53"/>
      <c r="J122" s="52"/>
      <c r="K122" s="53"/>
      <c r="L122" s="52"/>
    </row>
    <row r="123" s="36" customFormat="1" ht="9" customHeight="1"/>
    <row r="124" s="36" customFormat="1" ht="9" customHeight="1"/>
    <row r="125" spans="2:4" s="36" customFormat="1" ht="10.5">
      <c r="B125" s="48" t="s">
        <v>23</v>
      </c>
      <c r="C125" s="194" t="s">
        <v>408</v>
      </c>
      <c r="D125" s="194"/>
    </row>
    <row r="126" s="36" customFormat="1" ht="10.5">
      <c r="L126" s="42" t="s">
        <v>53</v>
      </c>
    </row>
    <row r="127" spans="2:12" s="43" customFormat="1" ht="30.75" customHeight="1">
      <c r="B127" s="185" t="s">
        <v>4</v>
      </c>
      <c r="C127" s="185" t="s">
        <v>5</v>
      </c>
      <c r="D127" s="185" t="s">
        <v>116</v>
      </c>
      <c r="E127" s="185" t="s">
        <v>7</v>
      </c>
      <c r="F127" s="185" t="s">
        <v>8</v>
      </c>
      <c r="G127" s="184" t="s">
        <v>106</v>
      </c>
      <c r="H127" s="184"/>
      <c r="I127" s="182" t="s">
        <v>209</v>
      </c>
      <c r="J127" s="183"/>
      <c r="K127" s="182" t="s">
        <v>210</v>
      </c>
      <c r="L127" s="183"/>
    </row>
    <row r="128" spans="2:12" s="43" customFormat="1" ht="15" customHeight="1">
      <c r="B128" s="186"/>
      <c r="C128" s="186"/>
      <c r="D128" s="186"/>
      <c r="E128" s="186"/>
      <c r="F128" s="186"/>
      <c r="G128" s="32" t="s">
        <v>212</v>
      </c>
      <c r="H128" s="32" t="s">
        <v>9</v>
      </c>
      <c r="I128" s="32" t="s">
        <v>212</v>
      </c>
      <c r="J128" s="32" t="s">
        <v>9</v>
      </c>
      <c r="K128" s="32" t="s">
        <v>212</v>
      </c>
      <c r="L128" s="32" t="s">
        <v>9</v>
      </c>
    </row>
    <row r="129" spans="2:12" s="90" customFormat="1" ht="10.5">
      <c r="B129" s="66" t="s">
        <v>54</v>
      </c>
      <c r="C129" s="65" t="s">
        <v>157</v>
      </c>
      <c r="D129" s="66" t="s">
        <v>62</v>
      </c>
      <c r="E129" s="65" t="s">
        <v>60</v>
      </c>
      <c r="F129" s="66" t="s">
        <v>213</v>
      </c>
      <c r="G129" s="67" t="s">
        <v>10</v>
      </c>
      <c r="H129" s="71">
        <v>451023</v>
      </c>
      <c r="I129" s="67" t="s">
        <v>10</v>
      </c>
      <c r="J129" s="71">
        <v>171728</v>
      </c>
      <c r="K129" s="67" t="s">
        <v>10</v>
      </c>
      <c r="L129" s="67">
        <v>30000</v>
      </c>
    </row>
    <row r="130" spans="2:12" s="43" customFormat="1" ht="28.5">
      <c r="B130" s="66" t="s">
        <v>192</v>
      </c>
      <c r="C130" s="65" t="s">
        <v>389</v>
      </c>
      <c r="D130" s="66" t="s">
        <v>62</v>
      </c>
      <c r="E130" s="65" t="s">
        <v>316</v>
      </c>
      <c r="F130" s="66" t="s">
        <v>290</v>
      </c>
      <c r="G130" s="67" t="s">
        <v>10</v>
      </c>
      <c r="H130" s="71">
        <v>22000</v>
      </c>
      <c r="I130" s="67" t="s">
        <v>10</v>
      </c>
      <c r="J130" s="67">
        <v>850</v>
      </c>
      <c r="K130" s="67" t="s">
        <v>10</v>
      </c>
      <c r="L130" s="67">
        <v>9000</v>
      </c>
    </row>
    <row r="131" spans="2:12" s="43" customFormat="1" ht="10.5">
      <c r="B131" s="79" t="s">
        <v>148</v>
      </c>
      <c r="C131" s="154" t="s">
        <v>324</v>
      </c>
      <c r="D131" s="66" t="s">
        <v>62</v>
      </c>
      <c r="E131" s="74" t="s">
        <v>149</v>
      </c>
      <c r="F131" s="66" t="s">
        <v>159</v>
      </c>
      <c r="G131" s="67" t="s">
        <v>10</v>
      </c>
      <c r="H131" s="71">
        <v>191892</v>
      </c>
      <c r="I131" s="67" t="s">
        <v>10</v>
      </c>
      <c r="J131" s="71" t="s">
        <v>10</v>
      </c>
      <c r="K131" s="67" t="s">
        <v>10</v>
      </c>
      <c r="L131" s="67">
        <v>37000</v>
      </c>
    </row>
    <row r="132" spans="2:12" s="90" customFormat="1" ht="31.5">
      <c r="B132" s="66" t="s">
        <v>57</v>
      </c>
      <c r="C132" s="65" t="s">
        <v>135</v>
      </c>
      <c r="D132" s="66" t="s">
        <v>62</v>
      </c>
      <c r="E132" s="65" t="s">
        <v>340</v>
      </c>
      <c r="F132" s="66" t="s">
        <v>213</v>
      </c>
      <c r="G132" s="67" t="s">
        <v>10</v>
      </c>
      <c r="H132" s="68">
        <v>489778</v>
      </c>
      <c r="I132" s="67" t="s">
        <v>10</v>
      </c>
      <c r="J132" s="67">
        <v>136758</v>
      </c>
      <c r="K132" s="67" t="s">
        <v>10</v>
      </c>
      <c r="L132" s="67">
        <v>30000</v>
      </c>
    </row>
    <row r="133" spans="2:12" s="90" customFormat="1" ht="10.5">
      <c r="B133" s="66" t="s">
        <v>282</v>
      </c>
      <c r="C133" s="65" t="s">
        <v>283</v>
      </c>
      <c r="D133" s="66" t="s">
        <v>62</v>
      </c>
      <c r="E133" s="65" t="s">
        <v>284</v>
      </c>
      <c r="F133" s="66" t="s">
        <v>285</v>
      </c>
      <c r="G133" s="67" t="s">
        <v>10</v>
      </c>
      <c r="H133" s="67">
        <v>173021</v>
      </c>
      <c r="I133" s="67" t="s">
        <v>10</v>
      </c>
      <c r="J133" s="67">
        <v>2</v>
      </c>
      <c r="K133" s="67" t="s">
        <v>10</v>
      </c>
      <c r="L133" s="67">
        <v>50000</v>
      </c>
    </row>
    <row r="134" spans="2:12" s="90" customFormat="1" ht="10.5">
      <c r="B134" s="66" t="s">
        <v>286</v>
      </c>
      <c r="C134" s="65" t="s">
        <v>287</v>
      </c>
      <c r="D134" s="66" t="s">
        <v>62</v>
      </c>
      <c r="E134" s="65" t="s">
        <v>288</v>
      </c>
      <c r="F134" s="66" t="s">
        <v>289</v>
      </c>
      <c r="G134" s="67" t="s">
        <v>10</v>
      </c>
      <c r="H134" s="67">
        <v>195000</v>
      </c>
      <c r="I134" s="67" t="s">
        <v>10</v>
      </c>
      <c r="J134" s="67" t="s">
        <v>10</v>
      </c>
      <c r="K134" s="67" t="s">
        <v>10</v>
      </c>
      <c r="L134" s="67">
        <v>2</v>
      </c>
    </row>
    <row r="135" spans="2:12" s="43" customFormat="1" ht="10.5">
      <c r="B135" s="188" t="s">
        <v>12</v>
      </c>
      <c r="C135" s="189"/>
      <c r="D135" s="189"/>
      <c r="E135" s="189"/>
      <c r="F135" s="190"/>
      <c r="G135" s="34" t="s">
        <v>10</v>
      </c>
      <c r="H135" s="34">
        <f>H129+H130+H131+H132+H133+H134</f>
        <v>1522714</v>
      </c>
      <c r="I135" s="33" t="s">
        <v>10</v>
      </c>
      <c r="J135" s="34">
        <f>J129+J130+J132+J133</f>
        <v>309338</v>
      </c>
      <c r="K135" s="33" t="s">
        <v>10</v>
      </c>
      <c r="L135" s="34">
        <f>L129+L130+L131+L132+L133+L134</f>
        <v>156002</v>
      </c>
    </row>
    <row r="139" spans="2:4" s="36" customFormat="1" ht="10.5">
      <c r="B139" s="48" t="s">
        <v>23</v>
      </c>
      <c r="C139" s="194" t="s">
        <v>416</v>
      </c>
      <c r="D139" s="194"/>
    </row>
    <row r="140" s="36" customFormat="1" ht="10.5">
      <c r="L140" s="42" t="s">
        <v>53</v>
      </c>
    </row>
    <row r="141" spans="2:12" s="43" customFormat="1" ht="30.75" customHeight="1">
      <c r="B141" s="185" t="s">
        <v>4</v>
      </c>
      <c r="C141" s="185" t="s">
        <v>5</v>
      </c>
      <c r="D141" s="185" t="s">
        <v>116</v>
      </c>
      <c r="E141" s="185" t="s">
        <v>7</v>
      </c>
      <c r="F141" s="185" t="s">
        <v>8</v>
      </c>
      <c r="G141" s="184" t="s">
        <v>106</v>
      </c>
      <c r="H141" s="184"/>
      <c r="I141" s="182" t="s">
        <v>209</v>
      </c>
      <c r="J141" s="183"/>
      <c r="K141" s="182" t="s">
        <v>210</v>
      </c>
      <c r="L141" s="183"/>
    </row>
    <row r="142" spans="2:12" s="43" customFormat="1" ht="15" customHeight="1">
      <c r="B142" s="186"/>
      <c r="C142" s="186"/>
      <c r="D142" s="186"/>
      <c r="E142" s="186"/>
      <c r="F142" s="186"/>
      <c r="G142" s="32" t="s">
        <v>212</v>
      </c>
      <c r="H142" s="32" t="s">
        <v>9</v>
      </c>
      <c r="I142" s="32" t="s">
        <v>212</v>
      </c>
      <c r="J142" s="32" t="s">
        <v>9</v>
      </c>
      <c r="K142" s="32" t="s">
        <v>212</v>
      </c>
      <c r="L142" s="32" t="s">
        <v>9</v>
      </c>
    </row>
    <row r="143" spans="2:12" s="43" customFormat="1" ht="15" customHeight="1">
      <c r="B143" s="72" t="s">
        <v>15</v>
      </c>
      <c r="C143" s="89" t="s">
        <v>390</v>
      </c>
      <c r="D143" s="72" t="s">
        <v>395</v>
      </c>
      <c r="E143" s="89" t="s">
        <v>125</v>
      </c>
      <c r="F143" s="72" t="s">
        <v>274</v>
      </c>
      <c r="G143" s="71" t="s">
        <v>10</v>
      </c>
      <c r="H143" s="78">
        <v>181951</v>
      </c>
      <c r="I143" s="71" t="s">
        <v>10</v>
      </c>
      <c r="J143" s="78">
        <v>148943</v>
      </c>
      <c r="K143" s="71" t="s">
        <v>10</v>
      </c>
      <c r="L143" s="78">
        <v>10000</v>
      </c>
    </row>
    <row r="144" spans="2:12" s="43" customFormat="1" ht="15" customHeight="1">
      <c r="B144" s="72" t="s">
        <v>14</v>
      </c>
      <c r="C144" s="89" t="s">
        <v>45</v>
      </c>
      <c r="D144" s="72" t="s">
        <v>395</v>
      </c>
      <c r="E144" s="89" t="s">
        <v>126</v>
      </c>
      <c r="F144" s="72" t="s">
        <v>275</v>
      </c>
      <c r="G144" s="71" t="s">
        <v>10</v>
      </c>
      <c r="H144" s="71">
        <v>1973406</v>
      </c>
      <c r="I144" s="71" t="s">
        <v>10</v>
      </c>
      <c r="J144" s="71">
        <v>792780</v>
      </c>
      <c r="K144" s="71" t="s">
        <v>10</v>
      </c>
      <c r="L144" s="71">
        <v>90000</v>
      </c>
    </row>
    <row r="145" spans="2:12" s="43" customFormat="1" ht="15" customHeight="1">
      <c r="B145" s="72" t="s">
        <v>72</v>
      </c>
      <c r="C145" s="89" t="s">
        <v>73</v>
      </c>
      <c r="D145" s="72" t="s">
        <v>395</v>
      </c>
      <c r="E145" s="89" t="s">
        <v>128</v>
      </c>
      <c r="F145" s="72" t="s">
        <v>214</v>
      </c>
      <c r="G145" s="71" t="s">
        <v>10</v>
      </c>
      <c r="H145" s="71">
        <v>1344486</v>
      </c>
      <c r="I145" s="71" t="s">
        <v>10</v>
      </c>
      <c r="J145" s="71">
        <v>46055</v>
      </c>
      <c r="K145" s="71" t="s">
        <v>10</v>
      </c>
      <c r="L145" s="71">
        <v>100000</v>
      </c>
    </row>
    <row r="146" spans="2:12" s="43" customFormat="1" ht="10.5">
      <c r="B146" s="188" t="s">
        <v>12</v>
      </c>
      <c r="C146" s="189"/>
      <c r="D146" s="189"/>
      <c r="E146" s="189"/>
      <c r="F146" s="190"/>
      <c r="G146" s="34" t="s">
        <v>10</v>
      </c>
      <c r="H146" s="34">
        <f>H143+H144+H145</f>
        <v>3499843</v>
      </c>
      <c r="I146" s="33" t="s">
        <v>10</v>
      </c>
      <c r="J146" s="34">
        <f>J143+J144+J145</f>
        <v>987778</v>
      </c>
      <c r="K146" s="33" t="s">
        <v>10</v>
      </c>
      <c r="L146" s="34">
        <f>L143+L144+L145</f>
        <v>200000</v>
      </c>
    </row>
  </sheetData>
  <sheetProtection password="DEE4" sheet="1" formatCells="0" formatColumns="0" formatRows="0" insertColumns="0" insertRows="0" insertHyperlinks="0" deleteColumns="0" deleteRows="0" sort="0" autoFilter="0" pivotTables="0"/>
  <mergeCells count="106">
    <mergeCell ref="C3:D3"/>
    <mergeCell ref="B5:B6"/>
    <mergeCell ref="C5:C6"/>
    <mergeCell ref="D5:D6"/>
    <mergeCell ref="B61:F61"/>
    <mergeCell ref="C64:D64"/>
    <mergeCell ref="E5:E6"/>
    <mergeCell ref="F5:F6"/>
    <mergeCell ref="C44:D44"/>
    <mergeCell ref="B46:B47"/>
    <mergeCell ref="G5:H5"/>
    <mergeCell ref="I5:J5"/>
    <mergeCell ref="K5:L5"/>
    <mergeCell ref="G57:H57"/>
    <mergeCell ref="I57:J57"/>
    <mergeCell ref="K57:L57"/>
    <mergeCell ref="K46:L46"/>
    <mergeCell ref="C46:C47"/>
    <mergeCell ref="D46:D47"/>
    <mergeCell ref="E46:E47"/>
    <mergeCell ref="F46:F47"/>
    <mergeCell ref="G46:H46"/>
    <mergeCell ref="I46:J46"/>
    <mergeCell ref="B52:F52"/>
    <mergeCell ref="C55:D55"/>
    <mergeCell ref="B57:B58"/>
    <mergeCell ref="C57:C58"/>
    <mergeCell ref="D57:D58"/>
    <mergeCell ref="E57:E58"/>
    <mergeCell ref="F57:F58"/>
    <mergeCell ref="B66:B67"/>
    <mergeCell ref="C66:C67"/>
    <mergeCell ref="D66:D67"/>
    <mergeCell ref="E66:E67"/>
    <mergeCell ref="F66:F67"/>
    <mergeCell ref="G66:H66"/>
    <mergeCell ref="I66:J66"/>
    <mergeCell ref="K66:L66"/>
    <mergeCell ref="B69:F69"/>
    <mergeCell ref="C72:D72"/>
    <mergeCell ref="B74:B75"/>
    <mergeCell ref="C74:C75"/>
    <mergeCell ref="D74:D75"/>
    <mergeCell ref="E74:E75"/>
    <mergeCell ref="F74:F75"/>
    <mergeCell ref="G74:H74"/>
    <mergeCell ref="I74:J74"/>
    <mergeCell ref="K74:L74"/>
    <mergeCell ref="B79:F79"/>
    <mergeCell ref="C83:D83"/>
    <mergeCell ref="B85:B86"/>
    <mergeCell ref="C85:C86"/>
    <mergeCell ref="D85:D86"/>
    <mergeCell ref="E85:E86"/>
    <mergeCell ref="F85:F86"/>
    <mergeCell ref="G85:H85"/>
    <mergeCell ref="I85:J85"/>
    <mergeCell ref="K85:L85"/>
    <mergeCell ref="B89:F89"/>
    <mergeCell ref="C93:D93"/>
    <mergeCell ref="B95:B96"/>
    <mergeCell ref="C95:C96"/>
    <mergeCell ref="D95:D96"/>
    <mergeCell ref="E95:E96"/>
    <mergeCell ref="F95:F96"/>
    <mergeCell ref="G95:H95"/>
    <mergeCell ref="I95:J95"/>
    <mergeCell ref="K95:L95"/>
    <mergeCell ref="B98:F98"/>
    <mergeCell ref="C102:D102"/>
    <mergeCell ref="B104:B105"/>
    <mergeCell ref="C104:C105"/>
    <mergeCell ref="D104:D105"/>
    <mergeCell ref="E104:E105"/>
    <mergeCell ref="F104:F105"/>
    <mergeCell ref="G104:H104"/>
    <mergeCell ref="I104:J104"/>
    <mergeCell ref="K104:L104"/>
    <mergeCell ref="B110:F110"/>
    <mergeCell ref="C125:D125"/>
    <mergeCell ref="B127:B128"/>
    <mergeCell ref="C127:C128"/>
    <mergeCell ref="D127:D128"/>
    <mergeCell ref="E127:E128"/>
    <mergeCell ref="F127:F128"/>
    <mergeCell ref="G127:H127"/>
    <mergeCell ref="I127:J127"/>
    <mergeCell ref="K127:L127"/>
    <mergeCell ref="B135:F135"/>
    <mergeCell ref="B21:B23"/>
    <mergeCell ref="B30:B32"/>
    <mergeCell ref="D21:D23"/>
    <mergeCell ref="D30:D32"/>
    <mergeCell ref="B24:B25"/>
    <mergeCell ref="D24:D25"/>
    <mergeCell ref="B33:F33"/>
    <mergeCell ref="G141:H141"/>
    <mergeCell ref="I141:J141"/>
    <mergeCell ref="K141:L141"/>
    <mergeCell ref="B146:F146"/>
    <mergeCell ref="C139:D139"/>
    <mergeCell ref="B141:B142"/>
    <mergeCell ref="C141:C142"/>
    <mergeCell ref="D141:D142"/>
    <mergeCell ref="E141:E142"/>
    <mergeCell ref="F141:F142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H10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7.28125" style="114" customWidth="1"/>
    <col min="2" max="2" width="15.7109375" style="114" customWidth="1"/>
    <col min="3" max="3" width="21.8515625" style="114" customWidth="1"/>
    <col min="4" max="4" width="35.140625" style="114" customWidth="1"/>
    <col min="5" max="16384" width="9.140625" style="114" customWidth="1"/>
  </cols>
  <sheetData>
    <row r="6" spans="1:4" ht="18" customHeight="1">
      <c r="A6" s="207" t="s">
        <v>379</v>
      </c>
      <c r="B6" s="207"/>
      <c r="C6" s="207"/>
      <c r="D6" s="207"/>
    </row>
    <row r="7" spans="1:4" ht="18" customHeight="1">
      <c r="A7" s="207" t="s">
        <v>38</v>
      </c>
      <c r="B7" s="207"/>
      <c r="C7" s="207"/>
      <c r="D7" s="207"/>
    </row>
    <row r="8" spans="1:4" ht="18" customHeight="1">
      <c r="A8" s="207" t="s">
        <v>39</v>
      </c>
      <c r="B8" s="207"/>
      <c r="C8" s="207"/>
      <c r="D8" s="207"/>
    </row>
    <row r="9" spans="1:4" ht="18" customHeight="1">
      <c r="A9" s="208" t="s">
        <v>33</v>
      </c>
      <c r="B9" s="208"/>
      <c r="C9" s="208"/>
      <c r="D9" s="208"/>
    </row>
    <row r="10" spans="1:4" ht="18.75">
      <c r="A10" s="115" t="s">
        <v>34</v>
      </c>
      <c r="D10" s="116" t="s">
        <v>53</v>
      </c>
    </row>
    <row r="11" spans="1:4" s="119" customFormat="1" ht="18" customHeight="1">
      <c r="A11" s="117" t="s">
        <v>40</v>
      </c>
      <c r="B11" s="118" t="s">
        <v>29</v>
      </c>
      <c r="C11" s="118" t="s">
        <v>30</v>
      </c>
      <c r="D11" s="118" t="s">
        <v>381</v>
      </c>
    </row>
    <row r="12" spans="1:4" s="119" customFormat="1" ht="18" customHeight="1">
      <c r="A12" s="120" t="s">
        <v>108</v>
      </c>
      <c r="B12" s="121">
        <v>6</v>
      </c>
      <c r="C12" s="122">
        <v>1419876</v>
      </c>
      <c r="D12" s="122">
        <v>76100</v>
      </c>
    </row>
    <row r="13" spans="1:4" s="119" customFormat="1" ht="18" customHeight="1">
      <c r="A13" s="120" t="s">
        <v>65</v>
      </c>
      <c r="B13" s="121">
        <v>2</v>
      </c>
      <c r="C13" s="122">
        <v>114000</v>
      </c>
      <c r="D13" s="122">
        <v>6502</v>
      </c>
    </row>
    <row r="14" spans="1:4" s="119" customFormat="1" ht="18" customHeight="1">
      <c r="A14" s="120" t="s">
        <v>41</v>
      </c>
      <c r="B14" s="121">
        <v>9</v>
      </c>
      <c r="C14" s="122">
        <v>3918838</v>
      </c>
      <c r="D14" s="122">
        <v>266902</v>
      </c>
    </row>
    <row r="15" spans="1:4" s="119" customFormat="1" ht="18" customHeight="1">
      <c r="A15" s="120" t="s">
        <v>88</v>
      </c>
      <c r="B15" s="121">
        <v>2</v>
      </c>
      <c r="C15" s="122">
        <v>79800</v>
      </c>
      <c r="D15" s="122">
        <v>1337</v>
      </c>
    </row>
    <row r="16" spans="1:4" s="119" customFormat="1" ht="18" customHeight="1">
      <c r="A16" s="120" t="s">
        <v>42</v>
      </c>
      <c r="B16" s="121">
        <v>13</v>
      </c>
      <c r="C16" s="122">
        <v>162848</v>
      </c>
      <c r="D16" s="122">
        <v>30000</v>
      </c>
    </row>
    <row r="17" spans="1:4" s="119" customFormat="1" ht="18" customHeight="1">
      <c r="A17" s="120" t="s">
        <v>392</v>
      </c>
      <c r="B17" s="121">
        <v>3</v>
      </c>
      <c r="C17" s="122">
        <v>92422</v>
      </c>
      <c r="D17" s="122">
        <v>22445</v>
      </c>
    </row>
    <row r="18" spans="1:4" s="119" customFormat="1" ht="18" customHeight="1">
      <c r="A18" s="120" t="s">
        <v>43</v>
      </c>
      <c r="B18" s="121">
        <v>5</v>
      </c>
      <c r="C18" s="122">
        <v>354197</v>
      </c>
      <c r="D18" s="122">
        <v>92811</v>
      </c>
    </row>
    <row r="19" spans="1:4" s="119" customFormat="1" ht="18" customHeight="1">
      <c r="A19" s="120" t="s">
        <v>44</v>
      </c>
      <c r="B19" s="121">
        <v>7</v>
      </c>
      <c r="C19" s="122">
        <v>860933</v>
      </c>
      <c r="D19" s="122">
        <v>82787</v>
      </c>
    </row>
    <row r="20" spans="1:4" s="119" customFormat="1" ht="18" customHeight="1">
      <c r="A20" s="123" t="s">
        <v>12</v>
      </c>
      <c r="B20" s="124">
        <f>SUM(B12:B19)</f>
        <v>47</v>
      </c>
      <c r="C20" s="125">
        <f>SUM(C12:C19)</f>
        <v>7002914</v>
      </c>
      <c r="D20" s="125">
        <f>SUM(D12:D19)</f>
        <v>578884</v>
      </c>
    </row>
    <row r="21" spans="1:4" s="119" customFormat="1" ht="15.75">
      <c r="A21" s="126"/>
      <c r="B21" s="127"/>
      <c r="C21" s="128"/>
      <c r="D21" s="128"/>
    </row>
    <row r="22" ht="12.75">
      <c r="A22" s="114" t="s">
        <v>380</v>
      </c>
    </row>
    <row r="34" spans="1:4" s="137" customFormat="1" ht="18" customHeight="1">
      <c r="A34" s="207" t="s">
        <v>379</v>
      </c>
      <c r="B34" s="207"/>
      <c r="C34" s="207"/>
      <c r="D34" s="207"/>
    </row>
    <row r="35" spans="1:4" s="137" customFormat="1" ht="18" customHeight="1">
      <c r="A35" s="207" t="s">
        <v>32</v>
      </c>
      <c r="B35" s="207"/>
      <c r="C35" s="207"/>
      <c r="D35" s="207"/>
    </row>
    <row r="36" spans="1:4" s="137" customFormat="1" ht="18" customHeight="1">
      <c r="A36" s="207" t="s">
        <v>147</v>
      </c>
      <c r="B36" s="207"/>
      <c r="C36" s="207"/>
      <c r="D36" s="207"/>
    </row>
    <row r="37" spans="1:4" s="137" customFormat="1" ht="18" customHeight="1">
      <c r="A37" s="208" t="s">
        <v>33</v>
      </c>
      <c r="B37" s="208"/>
      <c r="C37" s="208"/>
      <c r="D37" s="208"/>
    </row>
    <row r="38" spans="1:4" s="137" customFormat="1" ht="15.75">
      <c r="A38" s="129" t="s">
        <v>34</v>
      </c>
      <c r="D38" s="138" t="s">
        <v>53</v>
      </c>
    </row>
    <row r="39" spans="1:4" s="139" customFormat="1" ht="18" customHeight="1">
      <c r="A39" s="117" t="s">
        <v>35</v>
      </c>
      <c r="B39" s="118" t="s">
        <v>29</v>
      </c>
      <c r="C39" s="118" t="s">
        <v>30</v>
      </c>
      <c r="D39" s="118" t="s">
        <v>381</v>
      </c>
    </row>
    <row r="40" spans="1:4" s="137" customFormat="1" ht="18" customHeight="1">
      <c r="A40" s="134" t="s">
        <v>36</v>
      </c>
      <c r="B40" s="121">
        <v>8</v>
      </c>
      <c r="C40" s="122">
        <v>2137153</v>
      </c>
      <c r="D40" s="122">
        <v>118100</v>
      </c>
    </row>
    <row r="41" spans="1:4" s="137" customFormat="1" ht="18" customHeight="1">
      <c r="A41" s="134" t="s">
        <v>410</v>
      </c>
      <c r="B41" s="121">
        <v>2</v>
      </c>
      <c r="C41" s="122">
        <v>114000</v>
      </c>
      <c r="D41" s="122">
        <v>6502</v>
      </c>
    </row>
    <row r="42" spans="1:4" s="137" customFormat="1" ht="18" customHeight="1">
      <c r="A42" s="134" t="s">
        <v>89</v>
      </c>
      <c r="B42" s="121">
        <v>2</v>
      </c>
      <c r="C42" s="122">
        <v>113000</v>
      </c>
      <c r="D42" s="122">
        <v>15001</v>
      </c>
    </row>
    <row r="43" spans="1:4" s="137" customFormat="1" ht="18" customHeight="1">
      <c r="A43" s="134" t="s">
        <v>205</v>
      </c>
      <c r="B43" s="121">
        <v>4</v>
      </c>
      <c r="C43" s="122">
        <v>15474</v>
      </c>
      <c r="D43" s="122">
        <v>4400</v>
      </c>
    </row>
    <row r="44" spans="1:4" s="137" customFormat="1" ht="18" customHeight="1">
      <c r="A44" s="134" t="s">
        <v>391</v>
      </c>
      <c r="B44" s="121">
        <v>5</v>
      </c>
      <c r="C44" s="122">
        <v>3867864</v>
      </c>
      <c r="D44" s="122">
        <v>250002</v>
      </c>
    </row>
    <row r="45" spans="1:4" s="137" customFormat="1" ht="18" customHeight="1">
      <c r="A45" s="134" t="s">
        <v>206</v>
      </c>
      <c r="B45" s="121">
        <v>3</v>
      </c>
      <c r="C45" s="122">
        <v>47725</v>
      </c>
      <c r="D45" s="122">
        <v>13781</v>
      </c>
    </row>
    <row r="46" spans="1:4" s="137" customFormat="1" ht="18" customHeight="1">
      <c r="A46" s="134" t="s">
        <v>37</v>
      </c>
      <c r="B46" s="121">
        <v>16</v>
      </c>
      <c r="C46" s="122">
        <v>265721</v>
      </c>
      <c r="D46" s="122">
        <v>69076</v>
      </c>
    </row>
    <row r="47" spans="1:8" s="137" customFormat="1" ht="18" customHeight="1">
      <c r="A47" s="134" t="s">
        <v>48</v>
      </c>
      <c r="B47" s="121">
        <v>3</v>
      </c>
      <c r="C47" s="122">
        <v>301301</v>
      </c>
      <c r="D47" s="140">
        <v>64215</v>
      </c>
      <c r="E47" s="141"/>
      <c r="F47" s="142"/>
      <c r="G47" s="143"/>
      <c r="H47" s="143"/>
    </row>
    <row r="48" spans="1:8" s="137" customFormat="1" ht="18" customHeight="1">
      <c r="A48" s="134" t="s">
        <v>109</v>
      </c>
      <c r="B48" s="121">
        <v>1</v>
      </c>
      <c r="C48" s="122">
        <v>12000</v>
      </c>
      <c r="D48" s="140">
        <v>1000</v>
      </c>
      <c r="E48" s="141"/>
      <c r="F48" s="142"/>
      <c r="G48" s="143"/>
      <c r="H48" s="143"/>
    </row>
    <row r="49" spans="1:4" s="137" customFormat="1" ht="18" customHeight="1">
      <c r="A49" s="134" t="s">
        <v>80</v>
      </c>
      <c r="B49" s="121">
        <v>1</v>
      </c>
      <c r="C49" s="122">
        <v>109247</v>
      </c>
      <c r="D49" s="122">
        <v>34307</v>
      </c>
    </row>
    <row r="50" spans="1:8" s="137" customFormat="1" ht="18" customHeight="1">
      <c r="A50" s="134" t="s">
        <v>145</v>
      </c>
      <c r="B50" s="121">
        <v>1</v>
      </c>
      <c r="C50" s="122">
        <v>3622</v>
      </c>
      <c r="D50" s="140">
        <v>500</v>
      </c>
      <c r="E50" s="141"/>
      <c r="F50" s="142"/>
      <c r="G50" s="143"/>
      <c r="H50" s="143"/>
    </row>
    <row r="51" spans="1:8" s="137" customFormat="1" ht="18" customHeight="1">
      <c r="A51" s="134" t="s">
        <v>90</v>
      </c>
      <c r="B51" s="121">
        <v>1</v>
      </c>
      <c r="C51" s="122">
        <v>15807</v>
      </c>
      <c r="D51" s="140">
        <v>2000</v>
      </c>
      <c r="E51" s="141"/>
      <c r="F51" s="142"/>
      <c r="G51" s="143"/>
      <c r="H51" s="143"/>
    </row>
    <row r="52" spans="1:4" s="139" customFormat="1" ht="18" customHeight="1">
      <c r="A52" s="123" t="s">
        <v>12</v>
      </c>
      <c r="B52" s="124">
        <f>SUM(B40:B51)</f>
        <v>47</v>
      </c>
      <c r="C52" s="125">
        <f>C40+C41+C42+C43+C44+C45+C46+C47+C48+C49+C50+C51</f>
        <v>7002914</v>
      </c>
      <c r="D52" s="125">
        <f>D40+D41+D42+D43+D44+D45+D46+D47+D48+D49+D50+D51</f>
        <v>578884</v>
      </c>
    </row>
    <row r="53" spans="1:4" s="119" customFormat="1" ht="14.25">
      <c r="A53" s="130"/>
      <c r="B53" s="131"/>
      <c r="C53" s="132"/>
      <c r="D53" s="132"/>
    </row>
    <row r="54" ht="12.75">
      <c r="A54" s="114" t="s">
        <v>380</v>
      </c>
    </row>
    <row r="55" spans="1:4" ht="12.75">
      <c r="A55" s="209"/>
      <c r="B55" s="209"/>
      <c r="C55" s="209"/>
      <c r="D55" s="209"/>
    </row>
    <row r="57" spans="1:4" ht="12.75">
      <c r="A57" s="209"/>
      <c r="B57" s="209"/>
      <c r="C57" s="209"/>
      <c r="D57" s="209"/>
    </row>
    <row r="64" spans="1:4" s="119" customFormat="1" ht="15.75">
      <c r="A64" s="207" t="s">
        <v>379</v>
      </c>
      <c r="B64" s="207"/>
      <c r="C64" s="207"/>
      <c r="D64" s="207"/>
    </row>
    <row r="65" spans="1:4" s="119" customFormat="1" ht="15.75">
      <c r="A65" s="207" t="s">
        <v>24</v>
      </c>
      <c r="B65" s="207"/>
      <c r="C65" s="207"/>
      <c r="D65" s="207"/>
    </row>
    <row r="66" spans="1:4" s="119" customFormat="1" ht="15.75">
      <c r="A66" s="207" t="s">
        <v>25</v>
      </c>
      <c r="B66" s="207"/>
      <c r="C66" s="207"/>
      <c r="D66" s="207"/>
    </row>
    <row r="67" spans="1:4" s="119" customFormat="1" ht="15.75">
      <c r="A67" s="207" t="s">
        <v>26</v>
      </c>
      <c r="B67" s="207"/>
      <c r="C67" s="207"/>
      <c r="D67" s="207"/>
    </row>
    <row r="68" spans="1:4" s="119" customFormat="1" ht="15.75">
      <c r="A68" s="208" t="s">
        <v>33</v>
      </c>
      <c r="B68" s="208"/>
      <c r="C68" s="208"/>
      <c r="D68" s="208"/>
    </row>
    <row r="69" spans="1:4" ht="15.75">
      <c r="A69" s="129" t="s">
        <v>27</v>
      </c>
      <c r="D69" s="116" t="s">
        <v>53</v>
      </c>
    </row>
    <row r="70" spans="1:4" s="133" customFormat="1" ht="15.75">
      <c r="A70" s="117" t="s">
        <v>28</v>
      </c>
      <c r="B70" s="118" t="s">
        <v>29</v>
      </c>
      <c r="C70" s="118" t="s">
        <v>30</v>
      </c>
      <c r="D70" s="118" t="s">
        <v>381</v>
      </c>
    </row>
    <row r="71" spans="1:4" ht="15.75">
      <c r="A71" s="120" t="s">
        <v>417</v>
      </c>
      <c r="B71" s="121">
        <v>21</v>
      </c>
      <c r="C71" s="122">
        <v>767517</v>
      </c>
      <c r="D71" s="122">
        <v>121819</v>
      </c>
    </row>
    <row r="72" spans="1:4" ht="15.75">
      <c r="A72" s="120" t="s">
        <v>75</v>
      </c>
      <c r="B72" s="121">
        <v>4</v>
      </c>
      <c r="C72" s="122">
        <v>498995</v>
      </c>
      <c r="D72" s="122">
        <v>64215</v>
      </c>
    </row>
    <row r="73" spans="1:4" ht="15.75">
      <c r="A73" s="120" t="s">
        <v>91</v>
      </c>
      <c r="B73" s="121">
        <v>2</v>
      </c>
      <c r="C73" s="122">
        <v>76758</v>
      </c>
      <c r="D73" s="122">
        <v>4101</v>
      </c>
    </row>
    <row r="74" spans="1:4" ht="15.75">
      <c r="A74" s="120" t="s">
        <v>146</v>
      </c>
      <c r="B74" s="121">
        <v>1</v>
      </c>
      <c r="C74" s="122">
        <v>3622</v>
      </c>
      <c r="D74" s="122">
        <v>500</v>
      </c>
    </row>
    <row r="75" spans="1:4" ht="15.75">
      <c r="A75" s="120" t="s">
        <v>51</v>
      </c>
      <c r="B75" s="121">
        <v>3</v>
      </c>
      <c r="C75" s="122">
        <v>267561</v>
      </c>
      <c r="D75" s="122">
        <v>19800</v>
      </c>
    </row>
    <row r="76" spans="1:4" ht="15.75">
      <c r="A76" s="134" t="s">
        <v>92</v>
      </c>
      <c r="B76" s="121">
        <v>2</v>
      </c>
      <c r="C76" s="122">
        <v>114000</v>
      </c>
      <c r="D76" s="122">
        <v>6502</v>
      </c>
    </row>
    <row r="77" spans="1:4" ht="15.75">
      <c r="A77" s="134" t="s">
        <v>207</v>
      </c>
      <c r="B77" s="121">
        <v>1</v>
      </c>
      <c r="C77" s="122">
        <v>2805</v>
      </c>
      <c r="D77" s="122">
        <v>1089</v>
      </c>
    </row>
    <row r="78" spans="1:4" ht="15.75">
      <c r="A78" s="134" t="s">
        <v>31</v>
      </c>
      <c r="B78" s="121">
        <v>4</v>
      </c>
      <c r="C78" s="122">
        <v>249099</v>
      </c>
      <c r="D78" s="122">
        <v>4856</v>
      </c>
    </row>
    <row r="79" spans="1:4" ht="15.75">
      <c r="A79" s="135" t="s">
        <v>62</v>
      </c>
      <c r="B79" s="121">
        <v>6</v>
      </c>
      <c r="C79" s="122">
        <v>1522714</v>
      </c>
      <c r="D79" s="122">
        <v>156002</v>
      </c>
    </row>
    <row r="80" spans="1:4" ht="15.75">
      <c r="A80" s="136" t="s">
        <v>52</v>
      </c>
      <c r="B80" s="121">
        <v>3</v>
      </c>
      <c r="C80" s="122">
        <v>3499843</v>
      </c>
      <c r="D80" s="122">
        <v>200000</v>
      </c>
    </row>
    <row r="81" spans="1:4" s="119" customFormat="1" ht="15.75">
      <c r="A81" s="123" t="s">
        <v>12</v>
      </c>
      <c r="B81" s="124">
        <f>SUM(B71:B80)</f>
        <v>47</v>
      </c>
      <c r="C81" s="125">
        <f>SUM(C71:C80)</f>
        <v>7002914</v>
      </c>
      <c r="D81" s="125">
        <f>SUM(D71:D80)</f>
        <v>578884</v>
      </c>
    </row>
    <row r="82" spans="1:4" s="119" customFormat="1" ht="15.75">
      <c r="A82" s="126"/>
      <c r="B82" s="127"/>
      <c r="C82" s="128"/>
      <c r="D82" s="128"/>
    </row>
    <row r="83" ht="12.75">
      <c r="A83" s="114" t="s">
        <v>380</v>
      </c>
    </row>
    <row r="84" spans="1:4" ht="12.75">
      <c r="A84" s="209"/>
      <c r="B84" s="209"/>
      <c r="C84" s="209"/>
      <c r="D84" s="209"/>
    </row>
    <row r="99" spans="1:4" s="119" customFormat="1" ht="18" customHeight="1">
      <c r="A99" s="207" t="s">
        <v>379</v>
      </c>
      <c r="B99" s="207"/>
      <c r="C99" s="207"/>
      <c r="D99" s="207"/>
    </row>
    <row r="100" spans="1:4" s="119" customFormat="1" ht="18" customHeight="1">
      <c r="A100" s="207" t="s">
        <v>24</v>
      </c>
      <c r="B100" s="207"/>
      <c r="C100" s="207"/>
      <c r="D100" s="207"/>
    </row>
    <row r="101" spans="1:4" s="119" customFormat="1" ht="18" customHeight="1">
      <c r="A101" s="207" t="s">
        <v>93</v>
      </c>
      <c r="B101" s="207"/>
      <c r="C101" s="207"/>
      <c r="D101" s="207"/>
    </row>
    <row r="102" spans="1:4" s="119" customFormat="1" ht="18" customHeight="1">
      <c r="A102" s="208" t="s">
        <v>94</v>
      </c>
      <c r="B102" s="208"/>
      <c r="C102" s="208"/>
      <c r="D102" s="208"/>
    </row>
    <row r="103" spans="1:4" ht="15.75">
      <c r="A103" s="129" t="s">
        <v>27</v>
      </c>
      <c r="D103" s="116" t="s">
        <v>53</v>
      </c>
    </row>
    <row r="104" spans="1:4" s="133" customFormat="1" ht="18" customHeight="1">
      <c r="A104" s="117"/>
      <c r="B104" s="118" t="s">
        <v>29</v>
      </c>
      <c r="C104" s="118" t="s">
        <v>30</v>
      </c>
      <c r="D104" s="118" t="s">
        <v>381</v>
      </c>
    </row>
    <row r="105" spans="1:4" ht="18" customHeight="1">
      <c r="A105" s="136" t="s">
        <v>95</v>
      </c>
      <c r="B105" s="121">
        <v>26</v>
      </c>
      <c r="C105" s="122">
        <v>9166710</v>
      </c>
      <c r="D105" s="122">
        <v>1149485</v>
      </c>
    </row>
    <row r="106" spans="1:4" s="119" customFormat="1" ht="15.75">
      <c r="A106" s="126"/>
      <c r="B106" s="127"/>
      <c r="C106" s="128"/>
      <c r="D106" s="128"/>
    </row>
    <row r="107" ht="12.75">
      <c r="A107" s="114" t="s">
        <v>380</v>
      </c>
    </row>
    <row r="108" spans="1:4" ht="12.75">
      <c r="A108" s="209"/>
      <c r="B108" s="209"/>
      <c r="C108" s="209"/>
      <c r="D108" s="209"/>
    </row>
  </sheetData>
  <sheetProtection password="DEE4" sheet="1" formatCells="0" formatColumns="0" formatRows="0" insertColumns="0" insertRows="0" insertHyperlinks="0" deleteColumns="0" deleteRows="0" sort="0" autoFilter="0" pivotTables="0"/>
  <mergeCells count="21">
    <mergeCell ref="A108:D108"/>
    <mergeCell ref="A66:D66"/>
    <mergeCell ref="A67:D67"/>
    <mergeCell ref="A68:D68"/>
    <mergeCell ref="A84:D84"/>
    <mergeCell ref="A101:D101"/>
    <mergeCell ref="A102:D102"/>
    <mergeCell ref="A36:D36"/>
    <mergeCell ref="A99:D99"/>
    <mergeCell ref="A100:D100"/>
    <mergeCell ref="A64:D64"/>
    <mergeCell ref="A65:D65"/>
    <mergeCell ref="A37:D37"/>
    <mergeCell ref="A55:D55"/>
    <mergeCell ref="A57:D57"/>
    <mergeCell ref="A34:D34"/>
    <mergeCell ref="A6:D6"/>
    <mergeCell ref="A7:D7"/>
    <mergeCell ref="A8:D8"/>
    <mergeCell ref="A9:D9"/>
    <mergeCell ref="A35:D35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Aysun KORKMAZ</cp:lastModifiedBy>
  <cp:lastPrinted>2018-01-29T07:44:30Z</cp:lastPrinted>
  <dcterms:created xsi:type="dcterms:W3CDTF">2004-01-21T11:22:09Z</dcterms:created>
  <dcterms:modified xsi:type="dcterms:W3CDTF">2018-02-01T08:24:21Z</dcterms:modified>
  <cp:category/>
  <cp:version/>
  <cp:contentType/>
  <cp:contentStatus/>
</cp:coreProperties>
</file>