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Sektörlere Göre" sheetId="1" r:id="rId1"/>
    <sheet name="Müşterek" sheetId="2" r:id="rId2"/>
    <sheet name="Kuruluşlara Göre " sheetId="3" r:id="rId3"/>
    <sheet name="İlçelere gore " sheetId="4" r:id="rId4"/>
    <sheet name="GLOBAL DAĞILIMLAR" sheetId="5" r:id="rId5"/>
  </sheets>
  <definedNames>
    <definedName name="_xlnm.Print_Titles" localSheetId="1">'Müşterek'!$4:$6</definedName>
  </definedNames>
  <calcPr fullCalcOnLoad="1"/>
</workbook>
</file>

<file path=xl/sharedStrings.xml><?xml version="1.0" encoding="utf-8"?>
<sst xmlns="http://schemas.openxmlformats.org/spreadsheetml/2006/main" count="2345" uniqueCount="384">
  <si>
    <t>YILI</t>
  </si>
  <si>
    <t xml:space="preserve">SEKTÖRÜ </t>
  </si>
  <si>
    <t>YATIRIMCI KURULUŞ</t>
  </si>
  <si>
    <t>: DSİ GENEL MÜDÜRLÜĞÜ</t>
  </si>
  <si>
    <t>Proje No</t>
  </si>
  <si>
    <t>Proje Adı</t>
  </si>
  <si>
    <t>Yer (il ve ilçesi)</t>
  </si>
  <si>
    <t>Karakteristik</t>
  </si>
  <si>
    <t>İşin baş.-bit. Tarihi</t>
  </si>
  <si>
    <t>Toplam</t>
  </si>
  <si>
    <t>-</t>
  </si>
  <si>
    <t>TOPLAM</t>
  </si>
  <si>
    <t>Mersin</t>
  </si>
  <si>
    <t>1985E040270</t>
  </si>
  <si>
    <t>1973E040980</t>
  </si>
  <si>
    <t>1997E040130</t>
  </si>
  <si>
    <t>: MERSİN ÜNİVERSİTESİ</t>
  </si>
  <si>
    <t>1993H031900</t>
  </si>
  <si>
    <t>1994H032060</t>
  </si>
  <si>
    <t>: SAĞLIK</t>
  </si>
  <si>
    <t>MÜŞTEREK PROJELER</t>
  </si>
  <si>
    <t>İLÇESİ</t>
  </si>
  <si>
    <t>MERSİN İLİ</t>
  </si>
  <si>
    <t xml:space="preserve">YATIRIMLARININ </t>
  </si>
  <si>
    <t>İLÇELERE GÖRE</t>
  </si>
  <si>
    <t xml:space="preserve">                        </t>
  </si>
  <si>
    <t xml:space="preserve">İlçesi </t>
  </si>
  <si>
    <t>Proje Sayısı</t>
  </si>
  <si>
    <t>Proje Toplamı</t>
  </si>
  <si>
    <t>Silifke</t>
  </si>
  <si>
    <t xml:space="preserve">MERSİN İLİ YATIRIMLARININ </t>
  </si>
  <si>
    <t>DAĞILIMI</t>
  </si>
  <si>
    <t xml:space="preserve"> </t>
  </si>
  <si>
    <t xml:space="preserve">Kuruluşu </t>
  </si>
  <si>
    <t>DSİ Genel Müdürlüğü</t>
  </si>
  <si>
    <t>Mersin Üniversitesi</t>
  </si>
  <si>
    <t>MERSİN İLİ YATIRIMLARININ</t>
  </si>
  <si>
    <t>SEKTÖRLERE GÖRE</t>
  </si>
  <si>
    <t>Sektörü</t>
  </si>
  <si>
    <t>Ulaştırma</t>
  </si>
  <si>
    <t>Eğitim</t>
  </si>
  <si>
    <t>Sağlık</t>
  </si>
  <si>
    <t>DKH</t>
  </si>
  <si>
    <t>Erdemli-Silifke-Taşucu-13. Bl. Hd.</t>
  </si>
  <si>
    <t>: SAĞLIK BAKANLIĞI</t>
  </si>
  <si>
    <t xml:space="preserve">: MERSİN ÜNİVERSİTESİ </t>
  </si>
  <si>
    <t>Sağlık Bakanlığı</t>
  </si>
  <si>
    <t>: DKH-SOSYAL-TEKNOLOJİK ARAŞTIRMA</t>
  </si>
  <si>
    <t>Erdemli</t>
  </si>
  <si>
    <t>Müşterek ilçeler</t>
  </si>
  <si>
    <t>(Bin TL)</t>
  </si>
  <si>
    <t>2009A010110</t>
  </si>
  <si>
    <t>Etüt-Proje</t>
  </si>
  <si>
    <t>2009K050100</t>
  </si>
  <si>
    <t>: DKH-SOSYAL-İÇMESUYU</t>
  </si>
  <si>
    <t>(Bin  TL)</t>
  </si>
  <si>
    <t>Çeşitli Ünitelerin Etüd Projesi</t>
  </si>
  <si>
    <t>Tarsus</t>
  </si>
  <si>
    <t>: ENERJİ</t>
  </si>
  <si>
    <t>Enerji</t>
  </si>
  <si>
    <t>2011A010140</t>
  </si>
  <si>
    <t>Kampüs Altyapısı</t>
  </si>
  <si>
    <t>İnşaat</t>
  </si>
  <si>
    <t>2011E040620</t>
  </si>
  <si>
    <t>Silifke-Mut- 3. Bl. Hd.</t>
  </si>
  <si>
    <t>Muhtelif İşler</t>
  </si>
  <si>
    <t>Anamur</t>
  </si>
  <si>
    <t>2012K070010</t>
  </si>
  <si>
    <t xml:space="preserve">Mersin </t>
  </si>
  <si>
    <t>2012K120880</t>
  </si>
  <si>
    <t>: TURİZM</t>
  </si>
  <si>
    <t>2013F000160</t>
  </si>
  <si>
    <t>Aydıncık Yat Limanı</t>
  </si>
  <si>
    <t>Turizm</t>
  </si>
  <si>
    <t>Ortadoğu Teknik Üniversitesi</t>
  </si>
  <si>
    <t>Aydıncık</t>
  </si>
  <si>
    <t>Gülnar</t>
  </si>
  <si>
    <t>YATIRIMLARI</t>
  </si>
  <si>
    <t>MÜŞTEREK İLLER PROJELERİ</t>
  </si>
  <si>
    <t>Müşterek İller Projeleri</t>
  </si>
  <si>
    <t>2014D030100</t>
  </si>
  <si>
    <t>2014D030110</t>
  </si>
  <si>
    <t>2014D030120</t>
  </si>
  <si>
    <t>: EĞİTİM-KÜLTÜR</t>
  </si>
  <si>
    <t>2014H040110</t>
  </si>
  <si>
    <t>Döner Sermaye</t>
  </si>
  <si>
    <t>: DKH-SOSYAL-KIRSAL ALAN PLANLAMASI</t>
  </si>
  <si>
    <t>Diğer</t>
  </si>
  <si>
    <t>: TARIM-SULAMA</t>
  </si>
  <si>
    <t>Proje Tutarı</t>
  </si>
  <si>
    <t>: EĞİTİM-YÜKSEK ÖĞRETİM</t>
  </si>
  <si>
    <t>Tarım-Sulama</t>
  </si>
  <si>
    <t>: ORTADOĞU TEKNİK ÜNİ.</t>
  </si>
  <si>
    <t>2015A010180</t>
  </si>
  <si>
    <t>Yayın Alımı</t>
  </si>
  <si>
    <t>Akdeniz Kültür Merkezi</t>
  </si>
  <si>
    <t>Yer                   (il ve ilçesi)</t>
  </si>
  <si>
    <t>Akkuyu NGS-Seydişehir EİH (TTFO) (KOP)</t>
  </si>
  <si>
    <t>Akkuyu NGS-Konya 4 EİH (TTFO) (KOP)</t>
  </si>
  <si>
    <t>Akkuyu NGS-Mersin EİH (TTFO)</t>
  </si>
  <si>
    <t>2016E020080</t>
  </si>
  <si>
    <t>Anamur İskelesi</t>
  </si>
  <si>
    <t xml:space="preserve">Bölünmüş Yol (43 km) </t>
  </si>
  <si>
    <t>Bölünmüş Yol (234 km)</t>
  </si>
  <si>
    <t>Bölünmüş Yol (63 km)</t>
  </si>
  <si>
    <t>Bölünmüş Yol (112 Km)</t>
  </si>
  <si>
    <t>Doğalgaz Dönüşümü, Elektrik Hattı, Kampüs İçi Yol, Kanalizasyon Hattı, Peyzaj, Su İsale Hattı, Telefon Hattı</t>
  </si>
  <si>
    <t>Basılı Yayın Alımı, Elektronik Yayın Alımı</t>
  </si>
  <si>
    <t xml:space="preserve">Makine-Teçhizat </t>
  </si>
  <si>
    <t>Ağız ve Diş Sağlığı Merkezi (50 ünit), Hastane İnşaatı (35.000 m²), (150 yatak)</t>
  </si>
  <si>
    <t>Mersin-Tarsus Projesi (Pamukluk)</t>
  </si>
  <si>
    <t>2016-2020</t>
  </si>
  <si>
    <t xml:space="preserve">İnşaat (2.100 m²) </t>
  </si>
  <si>
    <t xml:space="preserve">Makine-Teçhizat, Teknolojik Araştırma </t>
  </si>
  <si>
    <t>Proje Desteği</t>
  </si>
  <si>
    <t>Çamlıyayla</t>
  </si>
  <si>
    <t>KURULUŞLAR İTİBARİYLE</t>
  </si>
  <si>
    <t>1991I000030</t>
  </si>
  <si>
    <t>2016K020090</t>
  </si>
  <si>
    <t>Danışmanlık, Etüt-Proje, Makine-Teçhizat</t>
  </si>
  <si>
    <t>2013A010120</t>
  </si>
  <si>
    <t>Aksıfat</t>
  </si>
  <si>
    <t>Depolama: 60 hm³</t>
  </si>
  <si>
    <t>Tarsus (Pamukluk)</t>
  </si>
  <si>
    <t>Sorgun Barajı ve Sulaması</t>
  </si>
  <si>
    <t>2015-2020</t>
  </si>
  <si>
    <t>2016A010100</t>
  </si>
  <si>
    <t>Mezitli Erçel</t>
  </si>
  <si>
    <t>Depolama:37,41 hm³, Sulama: 3.131 ha</t>
  </si>
  <si>
    <t>2016-2022</t>
  </si>
  <si>
    <t>2017A040030</t>
  </si>
  <si>
    <t>2014-2021</t>
  </si>
  <si>
    <t>2012-2019</t>
  </si>
  <si>
    <t>Karaman-Ulukışla-Yenice Yeni Demiryolu ve 2. Hat Yapımı (ESTA) (KOP)</t>
  </si>
  <si>
    <t>İskele (200+150 m)</t>
  </si>
  <si>
    <t>2016-2019</t>
  </si>
  <si>
    <t>Silifke Bölge Trafik Denetleme İstasyon Amirliği</t>
  </si>
  <si>
    <t>Erdemli Çeşmeli Bölge Trafik Denetleme Şube Müdürlüğü</t>
  </si>
  <si>
    <t>2006E040280</t>
  </si>
  <si>
    <t>2017-2019</t>
  </si>
  <si>
    <t>Mut Bölge Trafik Denetleme İstasyon Amirliği</t>
  </si>
  <si>
    <t>1993E040860</t>
  </si>
  <si>
    <t>1993-2020</t>
  </si>
  <si>
    <t>: KÜLTÜR VE TURİZM BAKANLIĞI</t>
  </si>
  <si>
    <t>1993H040010</t>
  </si>
  <si>
    <t>2016I000361</t>
  </si>
  <si>
    <t>Onkoloji Hastanesi</t>
  </si>
  <si>
    <t>Büyük Onarım, Makine-Teçhizat</t>
  </si>
  <si>
    <t>2012-2017</t>
  </si>
  <si>
    <t>2013K070010</t>
  </si>
  <si>
    <t>2016K100030</t>
  </si>
  <si>
    <t>: EMNİYET GENEL MÜDÜRLÜĞÜ</t>
  </si>
  <si>
    <t>: ORTADOĞU TEKNİK ÜNİVERSİTESİ</t>
  </si>
  <si>
    <t>Emniyet Genel Müdürlüğü</t>
  </si>
  <si>
    <t>Kültür ve Turizm Bakanlığı</t>
  </si>
  <si>
    <t>Mut</t>
  </si>
  <si>
    <t>Dış Kredi</t>
  </si>
  <si>
    <t>2011-2021</t>
  </si>
  <si>
    <r>
      <t xml:space="preserve">Konya, </t>
    </r>
    <r>
      <rPr>
        <b/>
        <sz val="7"/>
        <color indexed="10"/>
        <rFont val="Times New Roman"/>
        <family val="1"/>
      </rPr>
      <t>Mersin</t>
    </r>
  </si>
  <si>
    <t>2017A020190</t>
  </si>
  <si>
    <r>
      <t>Adana, Bartın, Kastamonu,</t>
    </r>
    <r>
      <rPr>
        <b/>
        <sz val="7"/>
        <color indexed="10"/>
        <rFont val="Times New Roman"/>
        <family val="1"/>
      </rPr>
      <t xml:space="preserve"> Mersin</t>
    </r>
    <r>
      <rPr>
        <sz val="7"/>
        <rFont val="Times New Roman"/>
        <family val="1"/>
      </rPr>
      <t>, Osmaniye, Sinop</t>
    </r>
  </si>
  <si>
    <t>Balıkçı Barınakları Bakım Onarımı (DOKAP)</t>
  </si>
  <si>
    <r>
      <t>Balıkesir, Bursa, Çanakkale, İstanbul, Kocaeli,</t>
    </r>
    <r>
      <rPr>
        <b/>
        <sz val="7"/>
        <color indexed="10"/>
        <rFont val="Times New Roman"/>
        <family val="1"/>
      </rPr>
      <t xml:space="preserve"> Mersin</t>
    </r>
    <r>
      <rPr>
        <sz val="7"/>
        <rFont val="Times New Roman"/>
        <family val="1"/>
      </rPr>
      <t>, Sinop, Trabzon</t>
    </r>
  </si>
  <si>
    <t>2017-2021</t>
  </si>
  <si>
    <t>2012-2022</t>
  </si>
  <si>
    <t>380 kV, 2x3B 1272 MCM (2 km), 380 kV 3B 1272 MCM (218 km)</t>
  </si>
  <si>
    <t>: TEİAŞ GENEL MÜDÜRLÜĞÜ</t>
  </si>
  <si>
    <r>
      <rPr>
        <b/>
        <sz val="7"/>
        <rFont val="Times New Roman"/>
        <family val="1"/>
      </rPr>
      <t>Adana</t>
    </r>
    <r>
      <rPr>
        <b/>
        <sz val="7"/>
        <color indexed="10"/>
        <rFont val="Times New Roman"/>
        <family val="1"/>
      </rPr>
      <t>, Mersin</t>
    </r>
  </si>
  <si>
    <t>2015E020030</t>
  </si>
  <si>
    <t>Yüzer Seyir Yardımcılarının Modernizasyonu (DOKAP)</t>
  </si>
  <si>
    <r>
      <t xml:space="preserve">Antalya, Balıkesir, Çanakkale, Giresun, Hatay, İstanbul, İzmir, Kırklareli, Kocaeli,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Muğla, Rize, Sinop, Trabzon, Yalova</t>
    </r>
  </si>
  <si>
    <t>Makine-Teçhizat</t>
  </si>
  <si>
    <r>
      <t xml:space="preserve">Çanakkale, İstanbul,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Muğla, Tekirdağ</t>
    </r>
  </si>
  <si>
    <t>: ULAŞTIRMA-HABERLEŞME-DENİZYOLU ULAŞTIRMASI</t>
  </si>
  <si>
    <t>2015E030160</t>
  </si>
  <si>
    <t>Çukurova Havalimanı</t>
  </si>
  <si>
    <r>
      <t xml:space="preserve">Adana, </t>
    </r>
    <r>
      <rPr>
        <b/>
        <sz val="7"/>
        <color indexed="10"/>
        <rFont val="Times New Roman"/>
        <family val="1"/>
      </rPr>
      <t>Mersin</t>
    </r>
  </si>
  <si>
    <t>: ULAŞTIRMA-HABERLEŞME-KARAYOLU ULAŞTIRMASI</t>
  </si>
  <si>
    <t>Trafik Kontrol İstasyonları Yapımı</t>
  </si>
  <si>
    <t>: KARAYOLLARI GENEL MÜDÜRLÜĞÜ</t>
  </si>
  <si>
    <t>1994-2021</t>
  </si>
  <si>
    <t>1985-2021</t>
  </si>
  <si>
    <r>
      <t xml:space="preserve">Karaman, Konya, </t>
    </r>
    <r>
      <rPr>
        <b/>
        <sz val="7"/>
        <color indexed="10"/>
        <rFont val="Times New Roman"/>
        <family val="1"/>
      </rPr>
      <t>Mersin</t>
    </r>
  </si>
  <si>
    <t>2003-2021</t>
  </si>
  <si>
    <r>
      <t>BSK Kaplamalı Yolların Yenilenmesi</t>
    </r>
    <r>
      <rPr>
        <sz val="7"/>
        <color indexed="10"/>
        <rFont val="Times New Roman"/>
        <family val="1"/>
      </rPr>
      <t xml:space="preserve"> </t>
    </r>
    <r>
      <rPr>
        <b/>
        <sz val="7"/>
        <color indexed="10"/>
        <rFont val="Times New Roman"/>
        <family val="1"/>
      </rPr>
      <t>(Mersin-Adana)</t>
    </r>
  </si>
  <si>
    <r>
      <t xml:space="preserve">Adana,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 xml:space="preserve"> </t>
    </r>
  </si>
  <si>
    <t>2016E040370</t>
  </si>
  <si>
    <t>Çukurova Bölgesel Havalimanı Bağlantı Yolu</t>
  </si>
  <si>
    <t>BY BSK (16 km)</t>
  </si>
  <si>
    <t>2016-2021</t>
  </si>
  <si>
    <t>2018E040590</t>
  </si>
  <si>
    <t>(Mersin-Tarsus O.Y.) Ayr.-Mersin OSB-D400 Ayr.</t>
  </si>
  <si>
    <t>BY BSK (11,10 km)</t>
  </si>
  <si>
    <t>2018-2021</t>
  </si>
  <si>
    <t>2017-2020</t>
  </si>
  <si>
    <t>Mendirek (960 m.), Rıhtım (348 m.), Yat Limanı (1 adet)</t>
  </si>
  <si>
    <t>2006H032940</t>
  </si>
  <si>
    <t>Eğitim (24000 m²)</t>
  </si>
  <si>
    <t>Eğitim (6000 m²)</t>
  </si>
  <si>
    <t>1976H040130</t>
  </si>
  <si>
    <t>Kültür Merkezi (5500 m²)</t>
  </si>
  <si>
    <t xml:space="preserve">Çevre Düzenlemesi, Restorasyon, Teşhir-Tanzim </t>
  </si>
  <si>
    <t>Kültür Merkezi (24.500 m²)</t>
  </si>
  <si>
    <t>Hastane İnşaatı (13.500 m²), (136 yatak), Makine-Teçhizat</t>
  </si>
  <si>
    <t>Hastane İnşaatı (13.500 m²), (136 yatak)</t>
  </si>
  <si>
    <t>Tarsus Devlet Hastanesi</t>
  </si>
  <si>
    <t>Anamur Devlet Hastanesi</t>
  </si>
  <si>
    <t>Mezitli Devlet Hastanesi ve Ağız ve Diş Sağlığı Merkezi</t>
  </si>
  <si>
    <t>2014K010180</t>
  </si>
  <si>
    <t>Muhtelif İşletme Tesisi Yapımı (D.S.) (DAP, DOKAP)</t>
  </si>
  <si>
    <t>İKAS Sistemi Kurulumu Projesi (DAP, GAP)</t>
  </si>
  <si>
    <r>
      <t xml:space="preserve">Adana, Ağrı, Ankara, Bursa, Diyarbakır, Edirne, Eskişehir, Iğdır, Kars, Kocaeli, 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Sakarya</t>
    </r>
  </si>
  <si>
    <t>İçmesuyu Arıtma Tesisi (500.000 m³/gün), İçmesuyu Temini (128 hm³/yıl), İsale Hattı (35 km)</t>
  </si>
  <si>
    <r>
      <t xml:space="preserve">Gaziantep, </t>
    </r>
    <r>
      <rPr>
        <b/>
        <sz val="7"/>
        <color indexed="10"/>
        <rFont val="Times New Roman"/>
        <family val="1"/>
      </rPr>
      <t>Mersin</t>
    </r>
  </si>
  <si>
    <t>Tarımsal İskan (354 hane)</t>
  </si>
  <si>
    <t>2017K070710</t>
  </si>
  <si>
    <t>Hizmet Binası İnşaatı (DAP, DOKAP)</t>
  </si>
  <si>
    <t>2011K100190</t>
  </si>
  <si>
    <t>Nesli Tehlike Altındaki Tür ve Habitatların Korunması ve İzlenmesi (KOP)</t>
  </si>
  <si>
    <r>
      <t xml:space="preserve">Aksaray, Ankara, Antalya, Denizli, Konya,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Muğla</t>
    </r>
  </si>
  <si>
    <t>Danışmanlık</t>
  </si>
  <si>
    <t>2011-2019</t>
  </si>
  <si>
    <t>Cehennem Deresi Yaban Hayatı Geliştirme Sahası</t>
  </si>
  <si>
    <t>2018K120440</t>
  </si>
  <si>
    <t>2018K160110</t>
  </si>
  <si>
    <t>Roman Vatan. İstihdamının Des. Projesi (GAP)</t>
  </si>
  <si>
    <t>Etüt-Proje, Müşavirlik</t>
  </si>
  <si>
    <t>2018K170660</t>
  </si>
  <si>
    <t>Aktif Yaşam Merkezleri (DAP, GAP)</t>
  </si>
  <si>
    <r>
      <t xml:space="preserve">Ankara, Antalya, Diyarbakır, Erzurum, İstanbul, İzmir, </t>
    </r>
    <r>
      <rPr>
        <b/>
        <sz val="7"/>
        <color indexed="10"/>
        <rFont val="Times New Roman"/>
        <family val="1"/>
      </rPr>
      <t>Mersin</t>
    </r>
  </si>
  <si>
    <r>
      <t xml:space="preserve">Polis Meslek Yüksekokulu </t>
    </r>
    <r>
      <rPr>
        <i/>
        <sz val="7"/>
        <color indexed="10"/>
        <rFont val="Times New Roman"/>
        <family val="1"/>
      </rPr>
      <t>(POMEM Kapalı Spor Salonu)</t>
    </r>
  </si>
  <si>
    <r>
      <t>Muhtelif Bakım-Onarım ve Restorasyon İşleri</t>
    </r>
    <r>
      <rPr>
        <b/>
        <i/>
        <sz val="7"/>
        <rFont val="Times New Roman"/>
        <family val="1"/>
      </rPr>
      <t xml:space="preserve"> </t>
    </r>
    <r>
      <rPr>
        <i/>
        <sz val="7"/>
        <color indexed="10"/>
        <rFont val="Times New Roman"/>
        <family val="1"/>
      </rPr>
      <t>(Mersin Tarsus Müzesi (Eski Adliye Binası) Onarım Teşhir-Tanzim ve Çevre Düzenlemesi)</t>
    </r>
  </si>
  <si>
    <r>
      <t xml:space="preserve">BSK Yapımı </t>
    </r>
    <r>
      <rPr>
        <i/>
        <sz val="7"/>
        <color indexed="10"/>
        <rFont val="Times New Roman"/>
        <family val="1"/>
      </rPr>
      <t>(Mersin-Erdemli)</t>
    </r>
  </si>
  <si>
    <t>Karayolları Genel Müdürlüğü</t>
  </si>
  <si>
    <t>: AKDENİZ, MEZİTLİ, TOROSLAR, YENİŞEHİR</t>
  </si>
  <si>
    <t>: ANAMUR</t>
  </si>
  <si>
    <t>: AYDINCIK</t>
  </si>
  <si>
    <t>: ÇAMLIYAYLA</t>
  </si>
  <si>
    <t>: ERDEMLİ</t>
  </si>
  <si>
    <t>: GÜLNAR</t>
  </si>
  <si>
    <t>: MUT</t>
  </si>
  <si>
    <t>: SİLİFKE</t>
  </si>
  <si>
    <t>: TARSUS</t>
  </si>
  <si>
    <t>TEİAŞ Genel Müdürlüğü</t>
  </si>
  <si>
    <t>Mersin-Alaköprü Barajı Yeniden Yerleşim İşleri</t>
  </si>
  <si>
    <r>
      <t xml:space="preserve">Kültür Merkezi, Kütüphane, Müze ve Diğer İnşaatlar </t>
    </r>
    <r>
      <rPr>
        <i/>
        <sz val="7"/>
        <color indexed="10"/>
        <rFont val="Times New Roman"/>
        <family val="1"/>
      </rPr>
      <t>(Silifke Kültür Merkezi Yapımı)</t>
    </r>
  </si>
  <si>
    <r>
      <t>Rektörlük Bilimsel Araştırma Projeleri</t>
    </r>
    <r>
      <rPr>
        <b/>
        <sz val="7"/>
        <rFont val="Times New Roman"/>
        <family val="1"/>
      </rPr>
      <t xml:space="preserve"> </t>
    </r>
  </si>
  <si>
    <t xml:space="preserve">: MÜŞTEREK </t>
  </si>
  <si>
    <t>Merkez (Akdeniz, Mezitli, Toroslar, Yenişehir)</t>
  </si>
  <si>
    <t>: 2019</t>
  </si>
  <si>
    <t>2018 Sonuna  Kadar Tahmini Kümülatif Harcama</t>
  </si>
  <si>
    <t>2019 Yatırımı</t>
  </si>
  <si>
    <t>*18 Şubat 2019 tarihli ve 30690 sayılı mükerrer Resmi Gazete'de yayınlanan 2019 yılı yatırım programından derlenmiştir.</t>
  </si>
  <si>
    <t>2019 YILI</t>
  </si>
  <si>
    <t>2019 Yılı Ödeneği Toplamı</t>
  </si>
  <si>
    <t>Depolama:282 hm³ Sulama:18.406 ha</t>
  </si>
  <si>
    <t>2009-2022</t>
  </si>
  <si>
    <t>Depolama:50 hm³ Sulama:5.998 ha</t>
  </si>
  <si>
    <t>2011-2023</t>
  </si>
  <si>
    <t>2018 Yılı Sonu Tahmini Kümülatif Harcama</t>
  </si>
  <si>
    <t>2013-2022</t>
  </si>
  <si>
    <r>
      <t>Kıbrıs'a Anamur (Dragon) Çayından Boru İle Su Götürme</t>
    </r>
    <r>
      <rPr>
        <sz val="7"/>
        <color indexed="10"/>
        <rFont val="Times New Roman"/>
        <family val="1"/>
      </rPr>
      <t xml:space="preserve"> </t>
    </r>
    <r>
      <rPr>
        <b/>
        <i/>
        <sz val="7"/>
        <rFont val="Times New Roman"/>
        <family val="1"/>
      </rPr>
      <t xml:space="preserve"> </t>
    </r>
    <r>
      <rPr>
        <i/>
        <sz val="7"/>
        <color indexed="10"/>
        <rFont val="Times New Roman"/>
        <family val="1"/>
      </rPr>
      <t>(Anamur Alaköprü Sulaması)</t>
    </r>
  </si>
  <si>
    <t>Sulama : 8.360 ha</t>
  </si>
  <si>
    <t>2015-2022</t>
  </si>
  <si>
    <t xml:space="preserve">Kırsal Dezavantajlı Alanlar Kalkınma Projesi </t>
  </si>
  <si>
    <t xml:space="preserve"> IFAD Hibesi</t>
  </si>
  <si>
    <t>Bakım Onarım, Etüt-Proje, Makine-Teçhizat, Müşavirlik/Kontrollük, Tarımsal Altyapı</t>
  </si>
  <si>
    <t>2017-2024</t>
  </si>
  <si>
    <t>(5.561)</t>
  </si>
  <si>
    <t>(1)</t>
  </si>
  <si>
    <t>(1.324)</t>
  </si>
  <si>
    <t>İnşaat Bakım Onarımı (8 adet), Rıhtım (507 m)</t>
  </si>
  <si>
    <t>2017-2022</t>
  </si>
  <si>
    <t>Sondaj Çalışmaları  (GAP)</t>
  </si>
  <si>
    <r>
      <t xml:space="preserve">Adana, Adıyaman, Antalya, Batman, Diyarbakır, İstanbul, Kırklareli,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Şırnak</t>
    </r>
  </si>
  <si>
    <t>Akaryakıt ve Yağ, Alet ve Cihazlar, Arama Sondajı (27.365 m), Üretim Sondajı (6.298 m)</t>
  </si>
  <si>
    <t>2019B000300</t>
  </si>
  <si>
    <t>2019-2019</t>
  </si>
  <si>
    <t>2019C070030</t>
  </si>
  <si>
    <t>Muhtelif İşler (DAP, GAP)</t>
  </si>
  <si>
    <t>Bakım Onarım, Bilgi ve İletişim Teknolojileri, İnşaat, Makine-Teçhizat</t>
  </si>
  <si>
    <t>2019D000160</t>
  </si>
  <si>
    <t xml:space="preserve">Muhtelif İşler </t>
  </si>
  <si>
    <r>
      <t xml:space="preserve">Ankara, </t>
    </r>
    <r>
      <rPr>
        <b/>
        <sz val="7"/>
        <color indexed="10"/>
        <rFont val="Times New Roman"/>
        <family val="1"/>
      </rPr>
      <t>Mersin</t>
    </r>
  </si>
  <si>
    <t>Bakım Onarım, Karayolu Yenileme, Makine-Teçhizat</t>
  </si>
  <si>
    <t>2014D000030</t>
  </si>
  <si>
    <t>Akkuyu NGS-Ermenek HES EİH (TTFO) (KOP)</t>
  </si>
  <si>
    <r>
      <t xml:space="preserve">Karaman, </t>
    </r>
    <r>
      <rPr>
        <b/>
        <sz val="7"/>
        <color indexed="10"/>
        <rFont val="Times New Roman"/>
        <family val="1"/>
      </rPr>
      <t>Mersin</t>
    </r>
  </si>
  <si>
    <t>380 kV 3B 1272 MCM (74 km)</t>
  </si>
  <si>
    <t>380 kV 3B 1272 MCM (266,50 km)</t>
  </si>
  <si>
    <t>380 kV 3B 1272 MCM (143 km.)</t>
  </si>
  <si>
    <t>2012E010010</t>
  </si>
  <si>
    <t>Konya-Karaman-Niğde (Ulukışla)-Mersin (Yenice)- Adana Yüksek Standartlı Demiryolu</t>
  </si>
  <si>
    <r>
      <t xml:space="preserve">Adana, Karaman, Konya, </t>
    </r>
    <r>
      <rPr>
        <b/>
        <sz val="7"/>
        <color indexed="10"/>
        <rFont val="Times New Roman"/>
        <family val="1"/>
      </rPr>
      <t>Mersin,</t>
    </r>
    <r>
      <rPr>
        <b/>
        <sz val="7"/>
        <rFont val="Times New Roman"/>
        <family val="1"/>
      </rPr>
      <t xml:space="preserve"> </t>
    </r>
    <r>
      <rPr>
        <sz val="7"/>
        <rFont val="Times New Roman"/>
        <family val="1"/>
      </rPr>
      <t>Niğde</t>
    </r>
  </si>
  <si>
    <t xml:space="preserve">Demiryolu Hat Yenilemesi (67 km), Etüt-Proje, Kontrollük, Müşarvirlik, Yüksek Standartlı Demiryolu (423 km) </t>
  </si>
  <si>
    <r>
      <rPr>
        <b/>
        <sz val="7"/>
        <rFont val="Times New Roman"/>
        <family val="1"/>
      </rPr>
      <t>Karaman</t>
    </r>
    <r>
      <rPr>
        <b/>
        <sz val="7"/>
        <color indexed="10"/>
        <rFont val="Times New Roman"/>
        <family val="1"/>
      </rPr>
      <t>, Mersin,</t>
    </r>
    <r>
      <rPr>
        <b/>
        <sz val="7"/>
        <rFont val="Times New Roman"/>
        <family val="1"/>
      </rPr>
      <t xml:space="preserve"> Niğde, </t>
    </r>
  </si>
  <si>
    <t>Yüksek Standartlı Demiryolu (245 km)</t>
  </si>
  <si>
    <t>Adana-Mersin 3. ve 4. Hat Yapımı, 1. ve 2. Hat Rehabilitasyonu  (ESTA), Çukurova Havalimanı Bağlantısı</t>
  </si>
  <si>
    <t xml:space="preserve">Demiryolu Hat Yenilemesi (67 km), Etüt-Proje, Kontrollük, Müşarvirlik, Yüksek Standartlı Demiryolu (76 km) </t>
  </si>
  <si>
    <t>2012-2021</t>
  </si>
  <si>
    <r>
      <t xml:space="preserve">Ankara, Diyarbakır, Elazığ, Eskişehir, İzmir, Kocaeli, </t>
    </r>
    <r>
      <rPr>
        <b/>
        <sz val="7"/>
        <color indexed="10"/>
        <rFont val="Times New Roman"/>
        <family val="1"/>
      </rPr>
      <t>Mersin</t>
    </r>
  </si>
  <si>
    <t>2018E020090</t>
  </si>
  <si>
    <t>RHIB Bot (DOKAP)</t>
  </si>
  <si>
    <r>
      <t xml:space="preserve">Antalya, Artvin, Aydın, Balıkesir, Bartın, Bursa, Çanakkale, Hatay, İstanbul, İzmir, Kırklareli, Kocaeli,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Muğla, Samsun, Sinop, Tekirdağ, Trabzon</t>
    </r>
  </si>
  <si>
    <t>Bot</t>
  </si>
  <si>
    <t>2019E020080</t>
  </si>
  <si>
    <t>Alet ve Cihazlar, Diğer Sistem Yazılımı, Donanım, İnşaat Bakım Onarımı</t>
  </si>
  <si>
    <t>: ULAŞTIRMA VE ALTYAPI BAKANLIĞI</t>
  </si>
  <si>
    <t>Apron (200.000 m²), Pist Yapımı (3.500 m), Üstyapı (229.923 m²)</t>
  </si>
  <si>
    <t>Hizmet Binası (450 m²)</t>
  </si>
  <si>
    <t>Hizmet Binası (778 m²)</t>
  </si>
  <si>
    <r>
      <t xml:space="preserve">Bölünmüş Yollar </t>
    </r>
    <r>
      <rPr>
        <b/>
        <sz val="7"/>
        <color indexed="10"/>
        <rFont val="Times New Roman"/>
        <family val="1"/>
      </rPr>
      <t>(Konya-Karaman-5 Bl. Hd. Devlet Yolu (Sertavul Tüneli ve Bağlantı Yolu Dahil) (KOP)</t>
    </r>
  </si>
  <si>
    <t>BY BSK (135,50 km), Çift Tüp Karayolu Tüneli (3.290 m)</t>
  </si>
  <si>
    <t>1997-2021</t>
  </si>
  <si>
    <t>2015F001400</t>
  </si>
  <si>
    <t>Korunan Alanlarda Altyapı ve Tesis Uygulamaları (DAP, DOKAP, GAP, KOP)</t>
  </si>
  <si>
    <r>
      <t xml:space="preserve">Adana, Afyonkarahisar, Bayburt, Bilecik, Diyarbakır, Erzincan, Gümüşhane, Hatay, İstanbul, Kayseri,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Niğde, Rize</t>
    </r>
  </si>
  <si>
    <t>Bakım, Onarım, Çevre Düzenlemesi, Hizmet Ünitesi (17 Adet), Tabiat Eğitim Merkezi (2 adet), Tanıtım Merkezi (2 adet), Ziyaretçi Merkezi (3 adet) (2.250 m²)</t>
  </si>
  <si>
    <t>1994H010470</t>
  </si>
  <si>
    <t>Fen Lisesi İnşaatları (9 adet) (DAP, GAP)</t>
  </si>
  <si>
    <r>
      <t xml:space="preserve">Adana, Ankara, Antalya, İstanbul, İzmir, Kars, Mardin,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 xml:space="preserve">, </t>
    </r>
  </si>
  <si>
    <t>Fen Lisesi (216 derslik), Öğrenci Pansiyonu (2.320 öğrenci kapasitesi), Spor Salonu (4 adet)</t>
  </si>
  <si>
    <t>2015H020040</t>
  </si>
  <si>
    <t>İsyurdu Tesisi Yapımları (KOP)</t>
  </si>
  <si>
    <r>
      <t xml:space="preserve">Denizli, Konya,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Muğla, Niğde</t>
    </r>
  </si>
  <si>
    <t>Üretim Tesisi (6 adet)</t>
  </si>
  <si>
    <t>Spor Kompleksi (2.690 m²)</t>
  </si>
  <si>
    <t>2019H030630</t>
  </si>
  <si>
    <t>2019H030650</t>
  </si>
  <si>
    <t>2019H031390</t>
  </si>
  <si>
    <t>Bakım Onarım, Bilgi ve İletişim Teknolojileri, Kesin Hesap Makine-Teçhiat</t>
  </si>
  <si>
    <t>: TARSUS ÜNİVERSİTESİ</t>
  </si>
  <si>
    <t>2019H032710</t>
  </si>
  <si>
    <t>2019H032800</t>
  </si>
  <si>
    <t>2019H032760</t>
  </si>
  <si>
    <t>2019H032810</t>
  </si>
  <si>
    <t>2019-2021</t>
  </si>
  <si>
    <t>1993-2019</t>
  </si>
  <si>
    <r>
      <t xml:space="preserve">Kültür Merkezi, Kütüphane, Müze ve Diğer İnşaatlar </t>
    </r>
    <r>
      <rPr>
        <i/>
        <sz val="7"/>
        <color indexed="10"/>
        <rFont val="Times New Roman"/>
        <family val="1"/>
      </rPr>
      <t>(Erdemli İlçe Halk Kütüphanesi Yapımı)</t>
    </r>
  </si>
  <si>
    <t>Kütüphane (1500 m²)</t>
  </si>
  <si>
    <t>2018-2022</t>
  </si>
  <si>
    <r>
      <t>Muhtelif Bakım-Onarım ve Restorasyon İşleri</t>
    </r>
    <r>
      <rPr>
        <b/>
        <i/>
        <sz val="7"/>
        <rFont val="Times New Roman"/>
        <family val="1"/>
      </rPr>
      <t xml:space="preserve"> </t>
    </r>
    <r>
      <rPr>
        <i/>
        <sz val="7"/>
        <color indexed="10"/>
        <rFont val="Times New Roman"/>
        <family val="1"/>
      </rPr>
      <t>(Silifke Kalesi Restorasyonu)</t>
    </r>
  </si>
  <si>
    <t>Restorasyon</t>
  </si>
  <si>
    <t>2014-2019</t>
  </si>
  <si>
    <t xml:space="preserve">Makine ve Teçhizat </t>
  </si>
  <si>
    <t>2019I000610</t>
  </si>
  <si>
    <t>Devlet Hastanesi (201-1000 Yataklı) (55+5 Ad.)</t>
  </si>
  <si>
    <t>Hastane İnşaat (90.301 m²), (600 yatak)</t>
  </si>
  <si>
    <t>Devlet Hastanesi (101-200 Yataklı) (40+3 Ad.)</t>
  </si>
  <si>
    <t>Hastane İnşaat (24.255 m²), (150 yatak)</t>
  </si>
  <si>
    <t>2012-2020</t>
  </si>
  <si>
    <r>
      <t xml:space="preserve">Ankarai Antalya, Bursa, Kocaeli, Malatya,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Samsun, Van</t>
    </r>
  </si>
  <si>
    <t>Etüt-Proje, Gümrük Tesisi (5 adet), (29.590 m²), Kesin Hesap, Saha Betonu (50.100 m²)</t>
  </si>
  <si>
    <t>2012K500090</t>
  </si>
  <si>
    <t>Nükleer Tesislerin Lisanslanmıas</t>
  </si>
  <si>
    <r>
      <t xml:space="preserve">Ankara, İstanbul,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Sinop</t>
    </r>
  </si>
  <si>
    <t>Bilgi ve İletişim Teknolojileri, Etüt-Proje, Müşavirlik, Makine-Teçhizat</t>
  </si>
  <si>
    <t>Yerleri Kamulaştırılanların İskanı (GAP)</t>
  </si>
  <si>
    <r>
      <t xml:space="preserve">Balıkesir, Bingöl, Karabük, Kayseri, Malatya,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Muğla, Tokat</t>
    </r>
  </si>
  <si>
    <t>Hizmet Binası (55.650 m²)</t>
  </si>
  <si>
    <t>: DKH-SOSYAL-ÇEVRE-TEKNOLOJİK ARAŞTIRMA</t>
  </si>
  <si>
    <t>: TARIM VE ORMAN BAKANLIĞI</t>
  </si>
  <si>
    <t>Çevre Düzenlemesi (1 adet), Uygulama Projesi</t>
  </si>
  <si>
    <t>Deniz Ekosistem ve İklim Araştırma Merkezi</t>
  </si>
  <si>
    <t>İnşaat (2.100 m²), Makine-Teçhizat, Teknolojik Araştırma</t>
  </si>
  <si>
    <r>
      <t xml:space="preserve">Adana, Ankara, Aydın, Balıkesir, Diyarbakır, Edirne, Eskişehir, Hatay, İstanbul, İzmir, Kırklareli,  </t>
    </r>
    <r>
      <rPr>
        <b/>
        <sz val="7"/>
        <color indexed="10"/>
        <rFont val="Times New Roman"/>
        <family val="1"/>
      </rPr>
      <t>Mersin</t>
    </r>
    <r>
      <rPr>
        <sz val="7"/>
        <rFont val="Times New Roman"/>
        <family val="1"/>
      </rPr>
      <t>, Tekirdağ</t>
    </r>
  </si>
  <si>
    <t>Aktif Yaşam Merkezi (30.000 m²)</t>
  </si>
  <si>
    <r>
      <rPr>
        <sz val="7"/>
        <rFont val="Times New Roman"/>
        <family val="1"/>
      </rPr>
      <t xml:space="preserve">Derslik ve Merkezi Birimler </t>
    </r>
    <r>
      <rPr>
        <i/>
        <sz val="7"/>
        <color indexed="10"/>
        <rFont val="Times New Roman"/>
        <family val="1"/>
      </rPr>
      <t>(Aydıncık Meslek Yüksekokulu)</t>
    </r>
  </si>
  <si>
    <r>
      <rPr>
        <sz val="7"/>
        <rFont val="Times New Roman"/>
        <family val="1"/>
      </rPr>
      <t>Derslik ve Merkezi Birimler</t>
    </r>
    <r>
      <rPr>
        <i/>
        <sz val="7"/>
        <color indexed="10"/>
        <rFont val="Times New Roman"/>
        <family val="1"/>
      </rPr>
      <t xml:space="preserve">  (Diş Hekimliği Fakültesi)</t>
    </r>
  </si>
  <si>
    <r>
      <rPr>
        <sz val="7"/>
        <rFont val="Times New Roman"/>
        <family val="1"/>
      </rPr>
      <t>Derslik ve Merkezi Birimler</t>
    </r>
    <r>
      <rPr>
        <i/>
        <sz val="7"/>
        <color indexed="10"/>
        <rFont val="Times New Roman"/>
        <family val="1"/>
      </rPr>
      <t xml:space="preserve">  (Diş Hekimliği Fakültesi)</t>
    </r>
  </si>
  <si>
    <r>
      <rPr>
        <sz val="7"/>
        <rFont val="Times New Roman"/>
        <family val="1"/>
      </rPr>
      <t xml:space="preserve">Derslik ve Merkezi Birimler </t>
    </r>
    <r>
      <rPr>
        <i/>
        <sz val="7"/>
        <color indexed="10"/>
        <rFont val="Times New Roman"/>
        <family val="1"/>
      </rPr>
      <t>(Aydıncık Meslek Yüksekokulu)</t>
    </r>
  </si>
  <si>
    <t>Kültür</t>
  </si>
  <si>
    <t>Ulaştırma ve Altyapı Bakanlığı</t>
  </si>
  <si>
    <t>Tarsus Üniversitesi</t>
  </si>
  <si>
    <t>Tarım ve Orman Bakanlığı</t>
  </si>
  <si>
    <t>: KÜLTÜR</t>
  </si>
  <si>
    <t>2017K020150</t>
  </si>
  <si>
    <t>GAMER Hizmet Binası İnşaatı ve Tefrişatı ile 81 İl GAMER Tefrişatı ve Onarımı</t>
  </si>
  <si>
    <t>Muhtelif</t>
  </si>
  <si>
    <t>Alet ve Cihazlar, Bakım Onarım, Etüt-Proje, Müşavirlik, İnşaat, Makine-Teçhizat, Tefrişat</t>
  </si>
  <si>
    <t>2007E010050</t>
  </si>
  <si>
    <t>Lojistik Merkez Kurulması</t>
  </si>
  <si>
    <t>Lojistik Merkez (18 adet)</t>
  </si>
  <si>
    <t>2007-2021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</si>
</sst>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b/>
      <sz val="6.5"/>
      <name val="Tahoma"/>
      <family val="2"/>
    </font>
    <font>
      <sz val="6.5"/>
      <name val="Tahoma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b/>
      <i/>
      <sz val="7"/>
      <name val="Times New Roman"/>
      <family val="1"/>
    </font>
    <font>
      <i/>
      <sz val="7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5"/>
      <color indexed="10"/>
      <name val="Tahoma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.5"/>
      <color rgb="FFFF0000"/>
      <name val="Tahoma"/>
      <family val="2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justify" vertical="top" wrapText="1"/>
    </xf>
    <xf numFmtId="3" fontId="5" fillId="0" borderId="0" xfId="0" applyNumberFormat="1" applyFont="1" applyBorder="1" applyAlignment="1" quotePrefix="1">
      <alignment horizontal="right" vertical="top"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justify" vertical="center"/>
    </xf>
    <xf numFmtId="3" fontId="4" fillId="0" borderId="0" xfId="0" applyNumberFormat="1" applyFont="1" applyBorder="1" applyAlignment="1">
      <alignment horizontal="justify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3" fontId="55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justify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justify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justify"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left" vertical="center"/>
    </xf>
    <xf numFmtId="3" fontId="56" fillId="0" borderId="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 horizontal="justify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 quotePrefix="1">
      <alignment horizontal="right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 quotePrefix="1">
      <alignment horizontal="right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57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 quotePrefix="1">
      <alignment horizontal="right" vertical="center" wrapText="1"/>
    </xf>
    <xf numFmtId="3" fontId="9" fillId="0" borderId="13" xfId="0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 quotePrefix="1">
      <alignment horizontal="right" vertical="center" wrapText="1"/>
    </xf>
    <xf numFmtId="3" fontId="7" fillId="0" borderId="10" xfId="0" applyNumberFormat="1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horizontal="justify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58" fillId="0" borderId="11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justify" vertical="center" wrapText="1"/>
    </xf>
    <xf numFmtId="3" fontId="4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left" indent="15"/>
    </xf>
    <xf numFmtId="0" fontId="13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13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center" vertical="top" wrapText="1"/>
    </xf>
    <xf numFmtId="3" fontId="17" fillId="0" borderId="16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3" fontId="12" fillId="0" borderId="16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2" fillId="0" borderId="0" xfId="0" applyFont="1" applyAlignment="1">
      <alignment/>
    </xf>
    <xf numFmtId="3" fontId="17" fillId="0" borderId="1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center" vertical="top" wrapText="1"/>
    </xf>
    <xf numFmtId="3" fontId="59" fillId="0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left" vertical="center" wrapText="1"/>
    </xf>
    <xf numFmtId="3" fontId="59" fillId="0" borderId="1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vertical="center"/>
    </xf>
    <xf numFmtId="3" fontId="7" fillId="0" borderId="12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 quotePrefix="1">
      <alignment horizontal="righ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58" fillId="0" borderId="13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 quotePrefix="1">
      <alignment horizontal="right" vertical="center" wrapText="1"/>
    </xf>
    <xf numFmtId="3" fontId="56" fillId="0" borderId="11" xfId="0" applyNumberFormat="1" applyFont="1" applyFill="1" applyBorder="1" applyAlignment="1">
      <alignment horizontal="right" vertical="center" wrapText="1"/>
    </xf>
    <xf numFmtId="3" fontId="11" fillId="0" borderId="17" xfId="0" applyNumberFormat="1" applyFont="1" applyFill="1" applyBorder="1" applyAlignment="1">
      <alignment vertical="center" wrapText="1"/>
    </xf>
    <xf numFmtId="3" fontId="11" fillId="0" borderId="12" xfId="0" applyNumberFormat="1" applyFont="1" applyFill="1" applyBorder="1" applyAlignment="1">
      <alignment vertical="center" wrapText="1"/>
    </xf>
    <xf numFmtId="3" fontId="58" fillId="0" borderId="12" xfId="0" applyNumberFormat="1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vertical="center" wrapText="1"/>
    </xf>
    <xf numFmtId="3" fontId="11" fillId="0" borderId="12" xfId="0" applyNumberFormat="1" applyFont="1" applyFill="1" applyBorder="1" applyAlignment="1">
      <alignment horizontal="left" vertical="center" wrapText="1"/>
    </xf>
    <xf numFmtId="3" fontId="11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/>
    </xf>
    <xf numFmtId="3" fontId="7" fillId="0" borderId="13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3" fontId="6" fillId="0" borderId="12" xfId="0" applyNumberFormat="1" applyFont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 quotePrefix="1">
      <alignment horizontal="right" vertical="center" wrapText="1"/>
    </xf>
    <xf numFmtId="3" fontId="7" fillId="0" borderId="13" xfId="0" applyNumberFormat="1" applyFont="1" applyFill="1" applyBorder="1" applyAlignment="1" quotePrefix="1">
      <alignment horizontal="right" vertic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5" xfId="51"/>
    <cellStyle name="Normal 6" xfId="52"/>
    <cellStyle name="Normal 7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4"/>
  <sheetViews>
    <sheetView zoomScale="150" zoomScaleNormal="150" zoomScalePageLayoutView="0" workbookViewId="0" topLeftCell="A97">
      <selection activeCell="A1" sqref="A1"/>
    </sheetView>
  </sheetViews>
  <sheetFormatPr defaultColWidth="9.140625" defaultRowHeight="9" customHeight="1"/>
  <cols>
    <col min="1" max="1" width="2.28125" style="35" customWidth="1"/>
    <col min="2" max="2" width="9.28125" style="35" customWidth="1"/>
    <col min="3" max="3" width="34.421875" style="35" customWidth="1"/>
    <col min="4" max="4" width="8.140625" style="35" customWidth="1"/>
    <col min="5" max="5" width="32.421875" style="35" customWidth="1"/>
    <col min="6" max="6" width="9.140625" style="35" customWidth="1"/>
    <col min="7" max="10" width="8.00390625" style="35" bestFit="1" customWidth="1"/>
    <col min="11" max="16384" width="9.140625" style="35" customWidth="1"/>
  </cols>
  <sheetData>
    <row r="2" spans="2:5" ht="10.5">
      <c r="B2" s="160" t="s">
        <v>0</v>
      </c>
      <c r="C2" s="160"/>
      <c r="D2" s="160" t="s">
        <v>249</v>
      </c>
      <c r="E2" s="160"/>
    </row>
    <row r="3" spans="2:5" ht="10.5">
      <c r="B3" s="160" t="s">
        <v>1</v>
      </c>
      <c r="C3" s="160"/>
      <c r="D3" s="160" t="s">
        <v>88</v>
      </c>
      <c r="E3" s="160"/>
    </row>
    <row r="4" spans="2:5" ht="10.5">
      <c r="B4" s="160" t="s">
        <v>2</v>
      </c>
      <c r="C4" s="160"/>
      <c r="D4" s="160" t="s">
        <v>3</v>
      </c>
      <c r="E4" s="160"/>
    </row>
    <row r="5" ht="10.5">
      <c r="L5" s="39" t="s">
        <v>50</v>
      </c>
    </row>
    <row r="6" spans="2:12" s="40" customFormat="1" ht="24" customHeight="1">
      <c r="B6" s="154" t="s">
        <v>4</v>
      </c>
      <c r="C6" s="154" t="s">
        <v>5</v>
      </c>
      <c r="D6" s="154" t="s">
        <v>96</v>
      </c>
      <c r="E6" s="154" t="s">
        <v>7</v>
      </c>
      <c r="F6" s="154" t="s">
        <v>8</v>
      </c>
      <c r="G6" s="159" t="s">
        <v>89</v>
      </c>
      <c r="H6" s="159"/>
      <c r="I6" s="152" t="s">
        <v>259</v>
      </c>
      <c r="J6" s="153"/>
      <c r="K6" s="152" t="s">
        <v>251</v>
      </c>
      <c r="L6" s="153"/>
    </row>
    <row r="7" spans="2:12" s="40" customFormat="1" ht="15" customHeight="1">
      <c r="B7" s="155"/>
      <c r="C7" s="155"/>
      <c r="D7" s="155"/>
      <c r="E7" s="155"/>
      <c r="F7" s="155"/>
      <c r="G7" s="31" t="s">
        <v>156</v>
      </c>
      <c r="H7" s="31" t="s">
        <v>9</v>
      </c>
      <c r="I7" s="31" t="s">
        <v>156</v>
      </c>
      <c r="J7" s="31" t="s">
        <v>9</v>
      </c>
      <c r="K7" s="31" t="s">
        <v>156</v>
      </c>
      <c r="L7" s="31" t="s">
        <v>9</v>
      </c>
    </row>
    <row r="8" spans="2:12" s="41" customFormat="1" ht="10.5">
      <c r="B8" s="66" t="s">
        <v>51</v>
      </c>
      <c r="C8" s="83" t="s">
        <v>123</v>
      </c>
      <c r="D8" s="66" t="s">
        <v>12</v>
      </c>
      <c r="E8" s="83" t="s">
        <v>255</v>
      </c>
      <c r="F8" s="66" t="s">
        <v>256</v>
      </c>
      <c r="G8" s="65" t="s">
        <v>10</v>
      </c>
      <c r="H8" s="65">
        <v>575338</v>
      </c>
      <c r="I8" s="65" t="s">
        <v>10</v>
      </c>
      <c r="J8" s="65">
        <v>281488</v>
      </c>
      <c r="K8" s="65" t="s">
        <v>10</v>
      </c>
      <c r="L8" s="65">
        <v>16890</v>
      </c>
    </row>
    <row r="9" spans="2:12" s="40" customFormat="1" ht="10.5">
      <c r="B9" s="66" t="s">
        <v>60</v>
      </c>
      <c r="C9" s="83" t="s">
        <v>124</v>
      </c>
      <c r="D9" s="66" t="s">
        <v>12</v>
      </c>
      <c r="E9" s="83" t="s">
        <v>257</v>
      </c>
      <c r="F9" s="66" t="s">
        <v>258</v>
      </c>
      <c r="G9" s="65" t="s">
        <v>10</v>
      </c>
      <c r="H9" s="65">
        <v>348656</v>
      </c>
      <c r="I9" s="65" t="s">
        <v>10</v>
      </c>
      <c r="J9" s="65">
        <v>139550</v>
      </c>
      <c r="K9" s="65" t="s">
        <v>10</v>
      </c>
      <c r="L9" s="65">
        <v>11400</v>
      </c>
    </row>
    <row r="10" spans="2:12" s="40" customFormat="1" ht="10.5">
      <c r="B10" s="66" t="s">
        <v>120</v>
      </c>
      <c r="C10" s="83" t="s">
        <v>121</v>
      </c>
      <c r="D10" s="66" t="s">
        <v>12</v>
      </c>
      <c r="E10" s="83" t="s">
        <v>122</v>
      </c>
      <c r="F10" s="66" t="s">
        <v>260</v>
      </c>
      <c r="G10" s="65" t="s">
        <v>10</v>
      </c>
      <c r="H10" s="65">
        <v>210784</v>
      </c>
      <c r="I10" s="65" t="s">
        <v>10</v>
      </c>
      <c r="J10" s="65">
        <v>64621</v>
      </c>
      <c r="K10" s="65" t="s">
        <v>10</v>
      </c>
      <c r="L10" s="65">
        <v>5000</v>
      </c>
    </row>
    <row r="11" spans="2:12" s="40" customFormat="1" ht="19.5">
      <c r="B11" s="66" t="s">
        <v>93</v>
      </c>
      <c r="C11" s="83" t="s">
        <v>261</v>
      </c>
      <c r="D11" s="66" t="s">
        <v>12</v>
      </c>
      <c r="E11" s="83" t="s">
        <v>262</v>
      </c>
      <c r="F11" s="66" t="s">
        <v>263</v>
      </c>
      <c r="G11" s="65" t="s">
        <v>10</v>
      </c>
      <c r="H11" s="65">
        <v>219148</v>
      </c>
      <c r="I11" s="65" t="s">
        <v>10</v>
      </c>
      <c r="J11" s="65">
        <v>58088</v>
      </c>
      <c r="K11" s="65" t="s">
        <v>10</v>
      </c>
      <c r="L11" s="65">
        <v>10000</v>
      </c>
    </row>
    <row r="12" spans="2:12" s="40" customFormat="1" ht="14.25" customHeight="1">
      <c r="B12" s="66" t="s">
        <v>126</v>
      </c>
      <c r="C12" s="83" t="s">
        <v>127</v>
      </c>
      <c r="D12" s="66" t="s">
        <v>12</v>
      </c>
      <c r="E12" s="83" t="s">
        <v>128</v>
      </c>
      <c r="F12" s="66" t="s">
        <v>129</v>
      </c>
      <c r="G12" s="65" t="s">
        <v>10</v>
      </c>
      <c r="H12" s="65">
        <v>360391</v>
      </c>
      <c r="I12" s="65" t="s">
        <v>10</v>
      </c>
      <c r="J12" s="65">
        <v>20754</v>
      </c>
      <c r="K12" s="65" t="s">
        <v>10</v>
      </c>
      <c r="L12" s="65">
        <v>10000</v>
      </c>
    </row>
    <row r="13" spans="2:12" s="40" customFormat="1" ht="10.5">
      <c r="B13" s="149" t="s">
        <v>11</v>
      </c>
      <c r="C13" s="150"/>
      <c r="D13" s="150"/>
      <c r="E13" s="150"/>
      <c r="F13" s="151"/>
      <c r="G13" s="33" t="s">
        <v>10</v>
      </c>
      <c r="H13" s="33">
        <f>SUM(H8:H12)</f>
        <v>1714317</v>
      </c>
      <c r="I13" s="32" t="s">
        <v>10</v>
      </c>
      <c r="J13" s="33">
        <f>SUM(J8:J12)</f>
        <v>564501</v>
      </c>
      <c r="K13" s="32" t="s">
        <v>10</v>
      </c>
      <c r="L13" s="33">
        <f>SUM(L8:L12)</f>
        <v>53290</v>
      </c>
    </row>
    <row r="14" spans="2:12" ht="9" customHeight="1">
      <c r="B14" s="30"/>
      <c r="C14" s="42"/>
      <c r="D14" s="42"/>
      <c r="E14" s="42"/>
      <c r="F14" s="42"/>
      <c r="G14" s="43"/>
      <c r="H14" s="43"/>
      <c r="I14" s="44"/>
      <c r="J14" s="43"/>
      <c r="K14" s="44"/>
      <c r="L14" s="43"/>
    </row>
    <row r="15" spans="2:4" ht="10.5">
      <c r="B15" s="160" t="s">
        <v>0</v>
      </c>
      <c r="C15" s="160"/>
      <c r="D15" s="45" t="s">
        <v>249</v>
      </c>
    </row>
    <row r="16" spans="2:4" ht="10.5">
      <c r="B16" s="160" t="s">
        <v>1</v>
      </c>
      <c r="C16" s="160"/>
      <c r="D16" s="45" t="s">
        <v>58</v>
      </c>
    </row>
    <row r="17" spans="2:4" ht="10.5">
      <c r="B17" s="160" t="s">
        <v>2</v>
      </c>
      <c r="C17" s="160"/>
      <c r="D17" s="46" t="s">
        <v>166</v>
      </c>
    </row>
    <row r="18" ht="9" customHeight="1">
      <c r="L18" s="39" t="s">
        <v>50</v>
      </c>
    </row>
    <row r="19" spans="2:12" s="40" customFormat="1" ht="30.75" customHeight="1">
      <c r="B19" s="154" t="s">
        <v>4</v>
      </c>
      <c r="C19" s="154" t="s">
        <v>5</v>
      </c>
      <c r="D19" s="154" t="s">
        <v>96</v>
      </c>
      <c r="E19" s="154" t="s">
        <v>7</v>
      </c>
      <c r="F19" s="154" t="s">
        <v>8</v>
      </c>
      <c r="G19" s="159" t="s">
        <v>89</v>
      </c>
      <c r="H19" s="159"/>
      <c r="I19" s="152" t="s">
        <v>259</v>
      </c>
      <c r="J19" s="153"/>
      <c r="K19" s="152" t="s">
        <v>251</v>
      </c>
      <c r="L19" s="153"/>
    </row>
    <row r="20" spans="2:12" s="40" customFormat="1" ht="10.5">
      <c r="B20" s="155"/>
      <c r="C20" s="155"/>
      <c r="D20" s="155"/>
      <c r="E20" s="155"/>
      <c r="F20" s="155"/>
      <c r="G20" s="31" t="s">
        <v>156</v>
      </c>
      <c r="H20" s="31" t="s">
        <v>9</v>
      </c>
      <c r="I20" s="31" t="s">
        <v>156</v>
      </c>
      <c r="J20" s="31" t="s">
        <v>9</v>
      </c>
      <c r="K20" s="31" t="s">
        <v>156</v>
      </c>
      <c r="L20" s="31" t="s">
        <v>9</v>
      </c>
    </row>
    <row r="21" spans="2:12" s="47" customFormat="1" ht="10.5">
      <c r="B21" s="66" t="s">
        <v>82</v>
      </c>
      <c r="C21" s="67" t="s">
        <v>99</v>
      </c>
      <c r="D21" s="66" t="s">
        <v>12</v>
      </c>
      <c r="E21" s="67" t="s">
        <v>290</v>
      </c>
      <c r="F21" s="66" t="s">
        <v>131</v>
      </c>
      <c r="G21" s="65" t="s">
        <v>10</v>
      </c>
      <c r="H21" s="65">
        <v>170000</v>
      </c>
      <c r="I21" s="65" t="s">
        <v>10</v>
      </c>
      <c r="J21" s="65">
        <v>1500</v>
      </c>
      <c r="K21" s="65" t="s">
        <v>10</v>
      </c>
      <c r="L21" s="65">
        <v>7000</v>
      </c>
    </row>
    <row r="22" spans="2:12" s="40" customFormat="1" ht="10.5">
      <c r="B22" s="149" t="s">
        <v>11</v>
      </c>
      <c r="C22" s="150"/>
      <c r="D22" s="150"/>
      <c r="E22" s="150"/>
      <c r="F22" s="151"/>
      <c r="G22" s="33" t="s">
        <v>10</v>
      </c>
      <c r="H22" s="33">
        <f>SUM(H21)</f>
        <v>170000</v>
      </c>
      <c r="I22" s="32"/>
      <c r="J22" s="33">
        <f>SUM(J21:J21)</f>
        <v>1500</v>
      </c>
      <c r="K22" s="32"/>
      <c r="L22" s="33">
        <f>SUM(L21:L21)</f>
        <v>7000</v>
      </c>
    </row>
    <row r="23" spans="2:12" s="40" customFormat="1" ht="10.5">
      <c r="B23" s="49"/>
      <c r="C23" s="49"/>
      <c r="D23" s="49"/>
      <c r="E23" s="49"/>
      <c r="F23" s="49"/>
      <c r="G23" s="49"/>
      <c r="H23" s="49"/>
      <c r="I23" s="50"/>
      <c r="J23" s="49"/>
      <c r="K23" s="50"/>
      <c r="L23" s="49"/>
    </row>
    <row r="24" spans="2:4" ht="10.5">
      <c r="B24" s="160" t="s">
        <v>0</v>
      </c>
      <c r="C24" s="160"/>
      <c r="D24" s="45" t="s">
        <v>249</v>
      </c>
    </row>
    <row r="25" spans="2:5" ht="10.5">
      <c r="B25" s="160" t="s">
        <v>1</v>
      </c>
      <c r="C25" s="160"/>
      <c r="D25" s="160" t="s">
        <v>173</v>
      </c>
      <c r="E25" s="160"/>
    </row>
    <row r="26" spans="2:4" ht="10.5">
      <c r="B26" s="160" t="s">
        <v>2</v>
      </c>
      <c r="C26" s="160"/>
      <c r="D26" s="46" t="s">
        <v>307</v>
      </c>
    </row>
    <row r="27" ht="10.5">
      <c r="L27" s="39" t="s">
        <v>50</v>
      </c>
    </row>
    <row r="28" spans="2:12" s="40" customFormat="1" ht="30.75" customHeight="1">
      <c r="B28" s="154" t="s">
        <v>4</v>
      </c>
      <c r="C28" s="154" t="s">
        <v>5</v>
      </c>
      <c r="D28" s="154" t="s">
        <v>96</v>
      </c>
      <c r="E28" s="154" t="s">
        <v>7</v>
      </c>
      <c r="F28" s="154" t="s">
        <v>8</v>
      </c>
      <c r="G28" s="159" t="s">
        <v>89</v>
      </c>
      <c r="H28" s="159"/>
      <c r="I28" s="152" t="s">
        <v>259</v>
      </c>
      <c r="J28" s="153"/>
      <c r="K28" s="152" t="s">
        <v>251</v>
      </c>
      <c r="L28" s="153"/>
    </row>
    <row r="29" spans="2:12" s="40" customFormat="1" ht="10.5">
      <c r="B29" s="155"/>
      <c r="C29" s="155"/>
      <c r="D29" s="155"/>
      <c r="E29" s="155"/>
      <c r="F29" s="155"/>
      <c r="G29" s="31" t="s">
        <v>156</v>
      </c>
      <c r="H29" s="31" t="s">
        <v>9</v>
      </c>
      <c r="I29" s="31" t="s">
        <v>156</v>
      </c>
      <c r="J29" s="31" t="s">
        <v>9</v>
      </c>
      <c r="K29" s="31" t="s">
        <v>156</v>
      </c>
      <c r="L29" s="31" t="s">
        <v>9</v>
      </c>
    </row>
    <row r="30" spans="2:12" s="40" customFormat="1" ht="10.5">
      <c r="B30" s="66" t="s">
        <v>100</v>
      </c>
      <c r="C30" s="83" t="s">
        <v>101</v>
      </c>
      <c r="D30" s="66" t="s">
        <v>12</v>
      </c>
      <c r="E30" s="83" t="s">
        <v>134</v>
      </c>
      <c r="F30" s="66" t="s">
        <v>135</v>
      </c>
      <c r="G30" s="65" t="s">
        <v>10</v>
      </c>
      <c r="H30" s="65">
        <v>43010</v>
      </c>
      <c r="I30" s="65" t="s">
        <v>10</v>
      </c>
      <c r="J30" s="65">
        <v>37210</v>
      </c>
      <c r="K30" s="65" t="s">
        <v>10</v>
      </c>
      <c r="L30" s="65">
        <v>5800</v>
      </c>
    </row>
    <row r="31" spans="2:12" s="40" customFormat="1" ht="10.5">
      <c r="B31" s="149" t="s">
        <v>11</v>
      </c>
      <c r="C31" s="150"/>
      <c r="D31" s="150"/>
      <c r="E31" s="150"/>
      <c r="F31" s="151"/>
      <c r="G31" s="33" t="s">
        <v>10</v>
      </c>
      <c r="H31" s="33">
        <f>SUM(H30)</f>
        <v>43010</v>
      </c>
      <c r="I31" s="32"/>
      <c r="J31" s="33">
        <f>SUM(J30)</f>
        <v>37210</v>
      </c>
      <c r="K31" s="32"/>
      <c r="L31" s="33">
        <f>SUM(L30)</f>
        <v>5800</v>
      </c>
    </row>
    <row r="32" spans="2:12" s="40" customFormat="1" ht="10.5">
      <c r="B32" s="49"/>
      <c r="C32" s="49"/>
      <c r="D32" s="49"/>
      <c r="E32" s="49"/>
      <c r="F32" s="49"/>
      <c r="G32" s="49"/>
      <c r="H32" s="49"/>
      <c r="I32" s="50"/>
      <c r="J32" s="49"/>
      <c r="K32" s="50"/>
      <c r="L32" s="49"/>
    </row>
    <row r="33" spans="2:4" ht="10.5">
      <c r="B33" s="160" t="s">
        <v>0</v>
      </c>
      <c r="C33" s="160"/>
      <c r="D33" s="45" t="s">
        <v>249</v>
      </c>
    </row>
    <row r="34" spans="2:5" ht="10.5">
      <c r="B34" s="160" t="s">
        <v>1</v>
      </c>
      <c r="C34" s="160"/>
      <c r="D34" s="46" t="s">
        <v>177</v>
      </c>
      <c r="E34" s="46"/>
    </row>
    <row r="35" spans="2:4" ht="10.5">
      <c r="B35" s="160" t="s">
        <v>2</v>
      </c>
      <c r="C35" s="160"/>
      <c r="D35" s="46" t="s">
        <v>151</v>
      </c>
    </row>
    <row r="36" ht="9" customHeight="1">
      <c r="L36" s="39" t="s">
        <v>50</v>
      </c>
    </row>
    <row r="37" spans="2:12" s="40" customFormat="1" ht="30.75" customHeight="1">
      <c r="B37" s="154" t="s">
        <v>4</v>
      </c>
      <c r="C37" s="154" t="s">
        <v>5</v>
      </c>
      <c r="D37" s="154" t="s">
        <v>96</v>
      </c>
      <c r="E37" s="154" t="s">
        <v>7</v>
      </c>
      <c r="F37" s="154" t="s">
        <v>8</v>
      </c>
      <c r="G37" s="159" t="s">
        <v>89</v>
      </c>
      <c r="H37" s="159"/>
      <c r="I37" s="152" t="s">
        <v>259</v>
      </c>
      <c r="J37" s="153"/>
      <c r="K37" s="152" t="s">
        <v>251</v>
      </c>
      <c r="L37" s="153"/>
    </row>
    <row r="38" spans="2:12" s="40" customFormat="1" ht="10.5">
      <c r="B38" s="155"/>
      <c r="C38" s="155"/>
      <c r="D38" s="155"/>
      <c r="E38" s="155"/>
      <c r="F38" s="155"/>
      <c r="G38" s="31" t="s">
        <v>156</v>
      </c>
      <c r="H38" s="31" t="s">
        <v>9</v>
      </c>
      <c r="I38" s="31" t="s">
        <v>156</v>
      </c>
      <c r="J38" s="31" t="s">
        <v>9</v>
      </c>
      <c r="K38" s="31" t="s">
        <v>156</v>
      </c>
      <c r="L38" s="31" t="s">
        <v>9</v>
      </c>
    </row>
    <row r="39" spans="2:12" s="40" customFormat="1" ht="10.5">
      <c r="B39" s="156" t="s">
        <v>138</v>
      </c>
      <c r="C39" s="83" t="s">
        <v>178</v>
      </c>
      <c r="D39" s="66"/>
      <c r="E39" s="83"/>
      <c r="F39" s="66"/>
      <c r="G39" s="65"/>
      <c r="H39" s="65"/>
      <c r="I39" s="65"/>
      <c r="J39" s="65"/>
      <c r="K39" s="65"/>
      <c r="L39" s="65"/>
    </row>
    <row r="40" spans="2:12" s="40" customFormat="1" ht="10.5">
      <c r="B40" s="157"/>
      <c r="C40" s="85" t="s">
        <v>136</v>
      </c>
      <c r="D40" s="66" t="s">
        <v>12</v>
      </c>
      <c r="E40" s="83" t="s">
        <v>309</v>
      </c>
      <c r="F40" s="66" t="s">
        <v>194</v>
      </c>
      <c r="G40" s="65" t="s">
        <v>10</v>
      </c>
      <c r="H40" s="65">
        <v>2219</v>
      </c>
      <c r="I40" s="65" t="s">
        <v>10</v>
      </c>
      <c r="J40" s="65">
        <v>1295</v>
      </c>
      <c r="K40" s="65" t="s">
        <v>10</v>
      </c>
      <c r="L40" s="65">
        <v>100</v>
      </c>
    </row>
    <row r="41" spans="2:12" s="40" customFormat="1" ht="12" customHeight="1">
      <c r="B41" s="157"/>
      <c r="C41" s="85" t="s">
        <v>137</v>
      </c>
      <c r="D41" s="66" t="s">
        <v>12</v>
      </c>
      <c r="E41" s="83" t="s">
        <v>310</v>
      </c>
      <c r="F41" s="66" t="s">
        <v>272</v>
      </c>
      <c r="G41" s="65" t="s">
        <v>10</v>
      </c>
      <c r="H41" s="65">
        <v>3100</v>
      </c>
      <c r="I41" s="65" t="s">
        <v>10</v>
      </c>
      <c r="J41" s="65">
        <v>1500</v>
      </c>
      <c r="K41" s="65" t="s">
        <v>10</v>
      </c>
      <c r="L41" s="65">
        <v>550</v>
      </c>
    </row>
    <row r="42" spans="2:12" s="40" customFormat="1" ht="10.5">
      <c r="B42" s="161"/>
      <c r="C42" s="85" t="s">
        <v>140</v>
      </c>
      <c r="D42" s="66" t="s">
        <v>12</v>
      </c>
      <c r="E42" s="83" t="s">
        <v>309</v>
      </c>
      <c r="F42" s="66" t="s">
        <v>194</v>
      </c>
      <c r="G42" s="65" t="s">
        <v>10</v>
      </c>
      <c r="H42" s="65">
        <v>2950</v>
      </c>
      <c r="I42" s="65" t="s">
        <v>10</v>
      </c>
      <c r="J42" s="65">
        <v>1500</v>
      </c>
      <c r="K42" s="65" t="s">
        <v>10</v>
      </c>
      <c r="L42" s="65">
        <v>100</v>
      </c>
    </row>
    <row r="43" spans="2:12" s="40" customFormat="1" ht="10.5">
      <c r="B43" s="149" t="s">
        <v>11</v>
      </c>
      <c r="C43" s="150"/>
      <c r="D43" s="150"/>
      <c r="E43" s="150"/>
      <c r="F43" s="151"/>
      <c r="G43" s="33" t="s">
        <v>10</v>
      </c>
      <c r="H43" s="33">
        <f>SUM(H40:H42)</f>
        <v>8269</v>
      </c>
      <c r="I43" s="32"/>
      <c r="J43" s="33">
        <f>SUM(J40:J42)</f>
        <v>4295</v>
      </c>
      <c r="K43" s="32"/>
      <c r="L43" s="33">
        <f>L40+L41+L42</f>
        <v>750</v>
      </c>
    </row>
    <row r="44" spans="2:12" s="40" customFormat="1" ht="10.5">
      <c r="B44" s="49"/>
      <c r="C44" s="49"/>
      <c r="D44" s="49"/>
      <c r="E44" s="49"/>
      <c r="F44" s="49"/>
      <c r="G44" s="49"/>
      <c r="H44" s="49"/>
      <c r="I44" s="50"/>
      <c r="J44" s="49"/>
      <c r="K44" s="50"/>
      <c r="L44" s="49"/>
    </row>
    <row r="45" spans="2:12" s="40" customFormat="1" ht="10.5">
      <c r="B45" s="49"/>
      <c r="C45" s="49"/>
      <c r="D45" s="49"/>
      <c r="E45" s="49"/>
      <c r="F45" s="49"/>
      <c r="G45" s="49"/>
      <c r="H45" s="49"/>
      <c r="I45" s="50"/>
      <c r="J45" s="49"/>
      <c r="K45" s="50"/>
      <c r="L45" s="49"/>
    </row>
    <row r="46" spans="2:12" s="40" customFormat="1" ht="10.5">
      <c r="B46" s="49"/>
      <c r="C46" s="49"/>
      <c r="D46" s="49"/>
      <c r="E46" s="49"/>
      <c r="F46" s="49"/>
      <c r="G46" s="49"/>
      <c r="H46" s="49"/>
      <c r="I46" s="50"/>
      <c r="J46" s="49"/>
      <c r="K46" s="50"/>
      <c r="L46" s="49"/>
    </row>
    <row r="47" spans="2:12" s="40" customFormat="1" ht="10.5">
      <c r="B47" s="49"/>
      <c r="C47" s="49"/>
      <c r="D47" s="49"/>
      <c r="E47" s="49"/>
      <c r="F47" s="49"/>
      <c r="G47" s="49"/>
      <c r="H47" s="49"/>
      <c r="I47" s="50"/>
      <c r="J47" s="49"/>
      <c r="K47" s="50"/>
      <c r="L47" s="49"/>
    </row>
    <row r="48" spans="2:4" ht="10.5">
      <c r="B48" s="160" t="s">
        <v>0</v>
      </c>
      <c r="C48" s="160"/>
      <c r="D48" s="45" t="s">
        <v>249</v>
      </c>
    </row>
    <row r="49" spans="2:4" ht="10.5">
      <c r="B49" s="160" t="s">
        <v>1</v>
      </c>
      <c r="C49" s="160"/>
      <c r="D49" s="34" t="s">
        <v>177</v>
      </c>
    </row>
    <row r="50" spans="2:5" ht="10.5">
      <c r="B50" s="160" t="s">
        <v>2</v>
      </c>
      <c r="C50" s="160"/>
      <c r="D50" s="160" t="s">
        <v>179</v>
      </c>
      <c r="E50" s="160"/>
    </row>
    <row r="51" ht="10.5">
      <c r="L51" s="39" t="s">
        <v>50</v>
      </c>
    </row>
    <row r="52" spans="2:12" s="40" customFormat="1" ht="24" customHeight="1">
      <c r="B52" s="154" t="s">
        <v>4</v>
      </c>
      <c r="C52" s="154" t="s">
        <v>5</v>
      </c>
      <c r="D52" s="154" t="s">
        <v>96</v>
      </c>
      <c r="E52" s="154" t="s">
        <v>7</v>
      </c>
      <c r="F52" s="154" t="s">
        <v>8</v>
      </c>
      <c r="G52" s="159" t="s">
        <v>89</v>
      </c>
      <c r="H52" s="159"/>
      <c r="I52" s="152" t="s">
        <v>259</v>
      </c>
      <c r="J52" s="153"/>
      <c r="K52" s="152" t="s">
        <v>251</v>
      </c>
      <c r="L52" s="153"/>
    </row>
    <row r="53" spans="2:12" s="40" customFormat="1" ht="10.5">
      <c r="B53" s="155"/>
      <c r="C53" s="155"/>
      <c r="D53" s="155"/>
      <c r="E53" s="155"/>
      <c r="F53" s="155"/>
      <c r="G53" s="31" t="s">
        <v>156</v>
      </c>
      <c r="H53" s="31" t="s">
        <v>9</v>
      </c>
      <c r="I53" s="31" t="s">
        <v>156</v>
      </c>
      <c r="J53" s="31" t="s">
        <v>9</v>
      </c>
      <c r="K53" s="31" t="s">
        <v>156</v>
      </c>
      <c r="L53" s="31" t="s">
        <v>9</v>
      </c>
    </row>
    <row r="54" spans="2:12" s="40" customFormat="1" ht="10.5">
      <c r="B54" s="66" t="s">
        <v>14</v>
      </c>
      <c r="C54" s="83" t="s">
        <v>232</v>
      </c>
      <c r="D54" s="66" t="s">
        <v>12</v>
      </c>
      <c r="E54" s="83" t="s">
        <v>102</v>
      </c>
      <c r="F54" s="66" t="s">
        <v>180</v>
      </c>
      <c r="G54" s="65" t="s">
        <v>10</v>
      </c>
      <c r="H54" s="72">
        <v>211609</v>
      </c>
      <c r="I54" s="65" t="s">
        <v>10</v>
      </c>
      <c r="J54" s="72">
        <v>173223</v>
      </c>
      <c r="K54" s="65" t="s">
        <v>10</v>
      </c>
      <c r="L54" s="72">
        <v>4649</v>
      </c>
    </row>
    <row r="55" spans="2:12" s="40" customFormat="1" ht="10.5">
      <c r="B55" s="66" t="s">
        <v>13</v>
      </c>
      <c r="C55" s="83" t="s">
        <v>43</v>
      </c>
      <c r="D55" s="66" t="s">
        <v>12</v>
      </c>
      <c r="E55" s="83" t="s">
        <v>103</v>
      </c>
      <c r="F55" s="66" t="s">
        <v>181</v>
      </c>
      <c r="G55" s="65" t="s">
        <v>10</v>
      </c>
      <c r="H55" s="65">
        <v>2501628</v>
      </c>
      <c r="I55" s="65" t="s">
        <v>10</v>
      </c>
      <c r="J55" s="65">
        <v>1022121</v>
      </c>
      <c r="K55" s="65" t="s">
        <v>10</v>
      </c>
      <c r="L55" s="65">
        <v>44841</v>
      </c>
    </row>
    <row r="56" spans="2:12" s="40" customFormat="1" ht="10.5">
      <c r="B56" s="66" t="s">
        <v>63</v>
      </c>
      <c r="C56" s="83" t="s">
        <v>64</v>
      </c>
      <c r="D56" s="66" t="s">
        <v>12</v>
      </c>
      <c r="E56" s="83" t="s">
        <v>105</v>
      </c>
      <c r="F56" s="66" t="s">
        <v>157</v>
      </c>
      <c r="G56" s="65" t="s">
        <v>10</v>
      </c>
      <c r="H56" s="65">
        <v>1704365</v>
      </c>
      <c r="I56" s="65" t="s">
        <v>10</v>
      </c>
      <c r="J56" s="65">
        <v>161195</v>
      </c>
      <c r="K56" s="65" t="s">
        <v>10</v>
      </c>
      <c r="L56" s="65">
        <v>46490</v>
      </c>
    </row>
    <row r="57" spans="2:12" s="40" customFormat="1" ht="10.5">
      <c r="B57" s="66" t="s">
        <v>186</v>
      </c>
      <c r="C57" s="83" t="s">
        <v>187</v>
      </c>
      <c r="D57" s="66" t="s">
        <v>12</v>
      </c>
      <c r="E57" s="83" t="s">
        <v>188</v>
      </c>
      <c r="F57" s="66" t="s">
        <v>189</v>
      </c>
      <c r="G57" s="65" t="s">
        <v>10</v>
      </c>
      <c r="H57" s="65">
        <v>219334</v>
      </c>
      <c r="I57" s="65" t="s">
        <v>10</v>
      </c>
      <c r="J57" s="65">
        <v>39134</v>
      </c>
      <c r="K57" s="65" t="s">
        <v>10</v>
      </c>
      <c r="L57" s="65">
        <v>23245</v>
      </c>
    </row>
    <row r="58" spans="2:12" s="40" customFormat="1" ht="10.5">
      <c r="B58" s="66" t="s">
        <v>190</v>
      </c>
      <c r="C58" s="83" t="s">
        <v>191</v>
      </c>
      <c r="D58" s="66" t="s">
        <v>12</v>
      </c>
      <c r="E58" s="83" t="s">
        <v>192</v>
      </c>
      <c r="F58" s="66" t="s">
        <v>193</v>
      </c>
      <c r="G58" s="65" t="s">
        <v>10</v>
      </c>
      <c r="H58" s="65">
        <v>226785</v>
      </c>
      <c r="I58" s="65" t="s">
        <v>10</v>
      </c>
      <c r="J58" s="65">
        <v>1163</v>
      </c>
      <c r="K58" s="65" t="s">
        <v>10</v>
      </c>
      <c r="L58" s="65">
        <v>1</v>
      </c>
    </row>
    <row r="59" spans="2:12" s="40" customFormat="1" ht="10.5">
      <c r="B59" s="149" t="s">
        <v>11</v>
      </c>
      <c r="C59" s="150"/>
      <c r="D59" s="150"/>
      <c r="E59" s="150"/>
      <c r="F59" s="151"/>
      <c r="G59" s="33" t="s">
        <v>10</v>
      </c>
      <c r="H59" s="33">
        <f>SUM(H54:H58)</f>
        <v>4863721</v>
      </c>
      <c r="I59" s="33" t="s">
        <v>10</v>
      </c>
      <c r="J59" s="33">
        <f>SUM(J54:J58)</f>
        <v>1396836</v>
      </c>
      <c r="K59" s="33" t="s">
        <v>10</v>
      </c>
      <c r="L59" s="33">
        <f>SUM(L54:L58)</f>
        <v>119226</v>
      </c>
    </row>
    <row r="60" spans="2:12" s="40" customFormat="1" ht="10.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2:12" s="40" customFormat="1" ht="10.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2:12" s="40" customFormat="1" ht="10.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2:4" ht="10.5">
      <c r="B63" s="160" t="s">
        <v>0</v>
      </c>
      <c r="C63" s="160"/>
      <c r="D63" s="45" t="s">
        <v>249</v>
      </c>
    </row>
    <row r="64" spans="2:4" ht="10.5">
      <c r="B64" s="160" t="s">
        <v>1</v>
      </c>
      <c r="C64" s="160"/>
      <c r="D64" s="34" t="s">
        <v>70</v>
      </c>
    </row>
    <row r="65" spans="2:6" ht="10.5">
      <c r="B65" s="160" t="s">
        <v>2</v>
      </c>
      <c r="C65" s="160"/>
      <c r="D65" s="46" t="s">
        <v>307</v>
      </c>
      <c r="E65" s="34"/>
      <c r="F65" s="51"/>
    </row>
    <row r="66" ht="10.5">
      <c r="L66" s="39" t="s">
        <v>50</v>
      </c>
    </row>
    <row r="67" spans="2:12" s="40" customFormat="1" ht="19.5" customHeight="1">
      <c r="B67" s="154" t="s">
        <v>4</v>
      </c>
      <c r="C67" s="154" t="s">
        <v>5</v>
      </c>
      <c r="D67" s="154" t="s">
        <v>96</v>
      </c>
      <c r="E67" s="154" t="s">
        <v>7</v>
      </c>
      <c r="F67" s="154" t="s">
        <v>8</v>
      </c>
      <c r="G67" s="159" t="s">
        <v>89</v>
      </c>
      <c r="H67" s="159"/>
      <c r="I67" s="152" t="s">
        <v>259</v>
      </c>
      <c r="J67" s="153"/>
      <c r="K67" s="152" t="s">
        <v>251</v>
      </c>
      <c r="L67" s="153"/>
    </row>
    <row r="68" spans="2:12" s="40" customFormat="1" ht="10.5">
      <c r="B68" s="155"/>
      <c r="C68" s="155"/>
      <c r="D68" s="155"/>
      <c r="E68" s="155"/>
      <c r="F68" s="155"/>
      <c r="G68" s="31" t="s">
        <v>156</v>
      </c>
      <c r="H68" s="31" t="s">
        <v>9</v>
      </c>
      <c r="I68" s="31" t="s">
        <v>156</v>
      </c>
      <c r="J68" s="31" t="s">
        <v>9</v>
      </c>
      <c r="K68" s="31" t="s">
        <v>156</v>
      </c>
      <c r="L68" s="31" t="s">
        <v>9</v>
      </c>
    </row>
    <row r="69" spans="2:12" s="40" customFormat="1" ht="10.5">
      <c r="B69" s="66" t="s">
        <v>71</v>
      </c>
      <c r="C69" s="83" t="s">
        <v>72</v>
      </c>
      <c r="D69" s="66" t="s">
        <v>12</v>
      </c>
      <c r="E69" s="83" t="s">
        <v>195</v>
      </c>
      <c r="F69" s="66" t="s">
        <v>260</v>
      </c>
      <c r="G69" s="65" t="s">
        <v>10</v>
      </c>
      <c r="H69" s="65">
        <v>70000</v>
      </c>
      <c r="I69" s="65" t="s">
        <v>10</v>
      </c>
      <c r="J69" s="65" t="s">
        <v>10</v>
      </c>
      <c r="K69" s="65" t="s">
        <v>10</v>
      </c>
      <c r="L69" s="65">
        <v>10</v>
      </c>
    </row>
    <row r="70" spans="2:12" s="40" customFormat="1" ht="10.5">
      <c r="B70" s="149" t="s">
        <v>11</v>
      </c>
      <c r="C70" s="150"/>
      <c r="D70" s="150"/>
      <c r="E70" s="150"/>
      <c r="F70" s="151"/>
      <c r="G70" s="33"/>
      <c r="H70" s="33">
        <f>SUM(H69:H69)</f>
        <v>70000</v>
      </c>
      <c r="I70" s="33" t="s">
        <v>10</v>
      </c>
      <c r="J70" s="33" t="s">
        <v>10</v>
      </c>
      <c r="K70" s="33" t="s">
        <v>10</v>
      </c>
      <c r="L70" s="33">
        <f>SUM(L69:L69)</f>
        <v>10</v>
      </c>
    </row>
    <row r="71" spans="2:12" s="40" customFormat="1" ht="10.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2:12" s="40" customFormat="1" ht="10.5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2:12" s="40" customFormat="1" ht="10.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2:5" ht="10.5">
      <c r="B74" s="46" t="s">
        <v>0</v>
      </c>
      <c r="C74" s="46"/>
      <c r="D74" s="160" t="s">
        <v>249</v>
      </c>
      <c r="E74" s="160"/>
    </row>
    <row r="75" spans="2:5" ht="10.5">
      <c r="B75" s="46" t="s">
        <v>1</v>
      </c>
      <c r="C75" s="46"/>
      <c r="D75" s="160" t="s">
        <v>90</v>
      </c>
      <c r="E75" s="160"/>
    </row>
    <row r="76" spans="2:5" ht="11.25" customHeight="1">
      <c r="B76" s="46" t="s">
        <v>2</v>
      </c>
      <c r="C76" s="46"/>
      <c r="D76" s="160" t="s">
        <v>151</v>
      </c>
      <c r="E76" s="160"/>
    </row>
    <row r="77" ht="10.5">
      <c r="L77" s="39" t="s">
        <v>50</v>
      </c>
    </row>
    <row r="78" spans="2:12" s="40" customFormat="1" ht="22.5" customHeight="1">
      <c r="B78" s="154" t="s">
        <v>4</v>
      </c>
      <c r="C78" s="154" t="s">
        <v>5</v>
      </c>
      <c r="D78" s="154" t="s">
        <v>96</v>
      </c>
      <c r="E78" s="154" t="s">
        <v>7</v>
      </c>
      <c r="F78" s="154" t="s">
        <v>8</v>
      </c>
      <c r="G78" s="159" t="s">
        <v>89</v>
      </c>
      <c r="H78" s="159"/>
      <c r="I78" s="152" t="s">
        <v>259</v>
      </c>
      <c r="J78" s="153"/>
      <c r="K78" s="152" t="s">
        <v>251</v>
      </c>
      <c r="L78" s="153"/>
    </row>
    <row r="79" spans="2:12" s="40" customFormat="1" ht="10.5">
      <c r="B79" s="155"/>
      <c r="C79" s="155"/>
      <c r="D79" s="155"/>
      <c r="E79" s="155"/>
      <c r="F79" s="155"/>
      <c r="G79" s="31" t="s">
        <v>156</v>
      </c>
      <c r="H79" s="31" t="s">
        <v>9</v>
      </c>
      <c r="I79" s="31" t="s">
        <v>156</v>
      </c>
      <c r="J79" s="31" t="s">
        <v>9</v>
      </c>
      <c r="K79" s="31" t="s">
        <v>156</v>
      </c>
      <c r="L79" s="31" t="s">
        <v>9</v>
      </c>
    </row>
    <row r="80" spans="2:12" s="84" customFormat="1" ht="10.5">
      <c r="B80" s="66" t="s">
        <v>196</v>
      </c>
      <c r="C80" s="83" t="s">
        <v>230</v>
      </c>
      <c r="D80" s="66" t="s">
        <v>12</v>
      </c>
      <c r="E80" s="83" t="s">
        <v>326</v>
      </c>
      <c r="F80" s="66" t="s">
        <v>139</v>
      </c>
      <c r="G80" s="65" t="s">
        <v>10</v>
      </c>
      <c r="H80" s="65">
        <v>6000</v>
      </c>
      <c r="I80" s="65" t="s">
        <v>10</v>
      </c>
      <c r="J80" s="65">
        <v>4000</v>
      </c>
      <c r="K80" s="65" t="s">
        <v>10</v>
      </c>
      <c r="L80" s="65">
        <v>2000</v>
      </c>
    </row>
    <row r="81" spans="2:12" s="40" customFormat="1" ht="10.5">
      <c r="B81" s="149" t="s">
        <v>11</v>
      </c>
      <c r="C81" s="150"/>
      <c r="D81" s="150"/>
      <c r="E81" s="150"/>
      <c r="F81" s="151"/>
      <c r="G81" s="33" t="s">
        <v>10</v>
      </c>
      <c r="H81" s="33">
        <f>SUM(H80:H80)</f>
        <v>6000</v>
      </c>
      <c r="I81" s="33" t="s">
        <v>10</v>
      </c>
      <c r="J81" s="33">
        <f>SUM(J80)</f>
        <v>4000</v>
      </c>
      <c r="K81" s="33" t="s">
        <v>10</v>
      </c>
      <c r="L81" s="33">
        <f>SUM(L80:L80)</f>
        <v>2000</v>
      </c>
    </row>
    <row r="82" spans="2:12" s="40" customFormat="1" ht="10.5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2:12" s="40" customFormat="1" ht="10.5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2:12" s="40" customFormat="1" ht="10.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2:12" s="40" customFormat="1" ht="10.5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2:12" s="40" customFormat="1" ht="10.5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2:12" s="40" customFormat="1" ht="10.5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2:12" s="40" customFormat="1" ht="10.5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2:12" s="40" customFormat="1" ht="10.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2:12" s="40" customFormat="1" ht="10.5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2:12" s="40" customFormat="1" ht="10.5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2:12" s="40" customFormat="1" ht="10.5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</row>
    <row r="93" spans="2:12" s="40" customFormat="1" ht="10.5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4" spans="2:12" s="40" customFormat="1" ht="10.5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</row>
    <row r="95" spans="2:5" ht="10.5">
      <c r="B95" s="46" t="s">
        <v>0</v>
      </c>
      <c r="C95" s="46"/>
      <c r="D95" s="160" t="s">
        <v>249</v>
      </c>
      <c r="E95" s="160"/>
    </row>
    <row r="96" spans="2:5" ht="10.5">
      <c r="B96" s="46" t="s">
        <v>1</v>
      </c>
      <c r="C96" s="46"/>
      <c r="D96" s="160" t="s">
        <v>90</v>
      </c>
      <c r="E96" s="160"/>
    </row>
    <row r="97" spans="2:5" ht="10.5">
      <c r="B97" s="46" t="s">
        <v>2</v>
      </c>
      <c r="C97" s="46"/>
      <c r="D97" s="160" t="s">
        <v>16</v>
      </c>
      <c r="E97" s="160"/>
    </row>
    <row r="98" ht="10.5">
      <c r="L98" s="39" t="s">
        <v>50</v>
      </c>
    </row>
    <row r="99" spans="2:12" s="40" customFormat="1" ht="20.25" customHeight="1">
      <c r="B99" s="154" t="s">
        <v>4</v>
      </c>
      <c r="C99" s="154" t="s">
        <v>5</v>
      </c>
      <c r="D99" s="154" t="s">
        <v>96</v>
      </c>
      <c r="E99" s="154" t="s">
        <v>7</v>
      </c>
      <c r="F99" s="154" t="s">
        <v>8</v>
      </c>
      <c r="G99" s="159" t="s">
        <v>89</v>
      </c>
      <c r="H99" s="159"/>
      <c r="I99" s="152" t="s">
        <v>259</v>
      </c>
      <c r="J99" s="153"/>
      <c r="K99" s="152" t="s">
        <v>251</v>
      </c>
      <c r="L99" s="153"/>
    </row>
    <row r="100" spans="2:12" s="40" customFormat="1" ht="10.5">
      <c r="B100" s="155"/>
      <c r="C100" s="155"/>
      <c r="D100" s="155"/>
      <c r="E100" s="155"/>
      <c r="F100" s="155"/>
      <c r="G100" s="31" t="s">
        <v>156</v>
      </c>
      <c r="H100" s="31" t="s">
        <v>9</v>
      </c>
      <c r="I100" s="31" t="s">
        <v>156</v>
      </c>
      <c r="J100" s="31" t="s">
        <v>9</v>
      </c>
      <c r="K100" s="31" t="s">
        <v>156</v>
      </c>
      <c r="L100" s="31" t="s">
        <v>9</v>
      </c>
    </row>
    <row r="101" spans="2:12" s="40" customFormat="1" ht="10.5">
      <c r="B101" s="66" t="s">
        <v>327</v>
      </c>
      <c r="C101" s="83" t="s">
        <v>56</v>
      </c>
      <c r="D101" s="66" t="s">
        <v>12</v>
      </c>
      <c r="E101" s="83" t="s">
        <v>52</v>
      </c>
      <c r="F101" s="66" t="s">
        <v>277</v>
      </c>
      <c r="G101" s="65" t="s">
        <v>10</v>
      </c>
      <c r="H101" s="65">
        <v>100</v>
      </c>
      <c r="I101" s="65" t="s">
        <v>10</v>
      </c>
      <c r="J101" s="65" t="s">
        <v>10</v>
      </c>
      <c r="K101" s="65" t="s">
        <v>10</v>
      </c>
      <c r="L101" s="65">
        <v>100</v>
      </c>
    </row>
    <row r="102" spans="2:12" s="40" customFormat="1" ht="21">
      <c r="B102" s="66" t="s">
        <v>17</v>
      </c>
      <c r="C102" s="83" t="s">
        <v>61</v>
      </c>
      <c r="D102" s="66" t="s">
        <v>12</v>
      </c>
      <c r="E102" s="67" t="s">
        <v>106</v>
      </c>
      <c r="F102" s="66" t="s">
        <v>142</v>
      </c>
      <c r="G102" s="65" t="s">
        <v>10</v>
      </c>
      <c r="H102" s="65">
        <v>45239</v>
      </c>
      <c r="I102" s="65" t="s">
        <v>10</v>
      </c>
      <c r="J102" s="65">
        <v>39239</v>
      </c>
      <c r="K102" s="65" t="s">
        <v>10</v>
      </c>
      <c r="L102" s="65">
        <v>1000</v>
      </c>
    </row>
    <row r="103" spans="2:12" s="40" customFormat="1" ht="10.5">
      <c r="B103" s="156" t="s">
        <v>18</v>
      </c>
      <c r="C103" s="85" t="s">
        <v>368</v>
      </c>
      <c r="D103" s="125" t="s">
        <v>12</v>
      </c>
      <c r="E103" s="126" t="s">
        <v>197</v>
      </c>
      <c r="F103" s="125" t="s">
        <v>163</v>
      </c>
      <c r="G103" s="127" t="s">
        <v>10</v>
      </c>
      <c r="H103" s="127">
        <v>60000</v>
      </c>
      <c r="I103" s="127" t="s">
        <v>10</v>
      </c>
      <c r="J103" s="127" t="s">
        <v>10</v>
      </c>
      <c r="K103" s="127" t="s">
        <v>10</v>
      </c>
      <c r="L103" s="127">
        <v>10000</v>
      </c>
    </row>
    <row r="104" spans="2:12" s="40" customFormat="1" ht="10.5">
      <c r="B104" s="161"/>
      <c r="C104" s="85" t="s">
        <v>367</v>
      </c>
      <c r="D104" s="125" t="s">
        <v>12</v>
      </c>
      <c r="E104" s="126" t="s">
        <v>198</v>
      </c>
      <c r="F104" s="125" t="s">
        <v>194</v>
      </c>
      <c r="G104" s="127" t="s">
        <v>10</v>
      </c>
      <c r="H104" s="127">
        <v>15000</v>
      </c>
      <c r="I104" s="127" t="s">
        <v>10</v>
      </c>
      <c r="J104" s="127">
        <v>4100</v>
      </c>
      <c r="K104" s="127" t="s">
        <v>10</v>
      </c>
      <c r="L104" s="127">
        <v>4900</v>
      </c>
    </row>
    <row r="105" spans="2:12" s="40" customFormat="1" ht="10.5">
      <c r="B105" s="66" t="s">
        <v>328</v>
      </c>
      <c r="C105" s="83" t="s">
        <v>94</v>
      </c>
      <c r="D105" s="66" t="s">
        <v>12</v>
      </c>
      <c r="E105" s="67" t="s">
        <v>107</v>
      </c>
      <c r="F105" s="66" t="s">
        <v>277</v>
      </c>
      <c r="G105" s="65" t="s">
        <v>10</v>
      </c>
      <c r="H105" s="65">
        <v>1000</v>
      </c>
      <c r="I105" s="65" t="s">
        <v>10</v>
      </c>
      <c r="J105" s="65" t="s">
        <v>10</v>
      </c>
      <c r="K105" s="65" t="s">
        <v>10</v>
      </c>
      <c r="L105" s="65">
        <v>1000</v>
      </c>
    </row>
    <row r="106" spans="2:12" s="40" customFormat="1" ht="21">
      <c r="B106" s="60" t="s">
        <v>329</v>
      </c>
      <c r="C106" s="59" t="s">
        <v>65</v>
      </c>
      <c r="D106" s="60" t="s">
        <v>12</v>
      </c>
      <c r="E106" s="68" t="s">
        <v>330</v>
      </c>
      <c r="F106" s="60" t="s">
        <v>277</v>
      </c>
      <c r="G106" s="61" t="s">
        <v>10</v>
      </c>
      <c r="H106" s="61">
        <v>2000</v>
      </c>
      <c r="I106" s="61" t="s">
        <v>10</v>
      </c>
      <c r="J106" s="61" t="s">
        <v>10</v>
      </c>
      <c r="K106" s="61" t="s">
        <v>10</v>
      </c>
      <c r="L106" s="61">
        <v>2000</v>
      </c>
    </row>
    <row r="107" spans="2:12" s="40" customFormat="1" ht="10.5">
      <c r="B107" s="149" t="s">
        <v>11</v>
      </c>
      <c r="C107" s="150"/>
      <c r="D107" s="150"/>
      <c r="E107" s="150"/>
      <c r="F107" s="151"/>
      <c r="G107" s="33" t="s">
        <v>10</v>
      </c>
      <c r="H107" s="33">
        <f>SUM(H101:H106)</f>
        <v>123339</v>
      </c>
      <c r="I107" s="33" t="s">
        <v>10</v>
      </c>
      <c r="J107" s="33">
        <f>J102+J104</f>
        <v>43339</v>
      </c>
      <c r="K107" s="33" t="s">
        <v>10</v>
      </c>
      <c r="L107" s="33">
        <f>L101+L102+L103+L104+L105+L106</f>
        <v>19000</v>
      </c>
    </row>
    <row r="108" spans="2:12" s="40" customFormat="1" ht="10.5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2:5" ht="10.5">
      <c r="B109" s="46" t="s">
        <v>0</v>
      </c>
      <c r="C109" s="46"/>
      <c r="D109" s="160" t="s">
        <v>249</v>
      </c>
      <c r="E109" s="160"/>
    </row>
    <row r="110" spans="2:5" ht="10.5">
      <c r="B110" s="46" t="s">
        <v>1</v>
      </c>
      <c r="C110" s="46"/>
      <c r="D110" s="160" t="s">
        <v>90</v>
      </c>
      <c r="E110" s="160"/>
    </row>
    <row r="111" spans="2:5" ht="10.5">
      <c r="B111" s="46" t="s">
        <v>2</v>
      </c>
      <c r="C111" s="46"/>
      <c r="D111" s="160" t="s">
        <v>331</v>
      </c>
      <c r="E111" s="160"/>
    </row>
    <row r="112" ht="10.5">
      <c r="L112" s="39" t="s">
        <v>50</v>
      </c>
    </row>
    <row r="113" spans="2:12" s="40" customFormat="1" ht="20.25" customHeight="1">
      <c r="B113" s="154" t="s">
        <v>4</v>
      </c>
      <c r="C113" s="154" t="s">
        <v>5</v>
      </c>
      <c r="D113" s="154" t="s">
        <v>96</v>
      </c>
      <c r="E113" s="154" t="s">
        <v>7</v>
      </c>
      <c r="F113" s="154" t="s">
        <v>8</v>
      </c>
      <c r="G113" s="159" t="s">
        <v>89</v>
      </c>
      <c r="H113" s="159"/>
      <c r="I113" s="152" t="s">
        <v>259</v>
      </c>
      <c r="J113" s="153"/>
      <c r="K113" s="152" t="s">
        <v>251</v>
      </c>
      <c r="L113" s="153"/>
    </row>
    <row r="114" spans="2:12" s="40" customFormat="1" ht="10.5">
      <c r="B114" s="155"/>
      <c r="C114" s="155"/>
      <c r="D114" s="155"/>
      <c r="E114" s="155"/>
      <c r="F114" s="155"/>
      <c r="G114" s="31" t="s">
        <v>156</v>
      </c>
      <c r="H114" s="31" t="s">
        <v>9</v>
      </c>
      <c r="I114" s="31" t="s">
        <v>156</v>
      </c>
      <c r="J114" s="31" t="s">
        <v>9</v>
      </c>
      <c r="K114" s="31" t="s">
        <v>156</v>
      </c>
      <c r="L114" s="31" t="s">
        <v>9</v>
      </c>
    </row>
    <row r="115" spans="2:12" s="40" customFormat="1" ht="10.5">
      <c r="B115" s="66" t="s">
        <v>332</v>
      </c>
      <c r="C115" s="83" t="s">
        <v>56</v>
      </c>
      <c r="D115" s="66" t="s">
        <v>12</v>
      </c>
      <c r="E115" s="83" t="s">
        <v>52</v>
      </c>
      <c r="F115" s="66" t="s">
        <v>277</v>
      </c>
      <c r="G115" s="65" t="s">
        <v>10</v>
      </c>
      <c r="H115" s="65">
        <v>500</v>
      </c>
      <c r="I115" s="65" t="s">
        <v>10</v>
      </c>
      <c r="J115" s="65" t="s">
        <v>10</v>
      </c>
      <c r="K115" s="65" t="s">
        <v>10</v>
      </c>
      <c r="L115" s="65">
        <v>500</v>
      </c>
    </row>
    <row r="116" spans="2:12" s="40" customFormat="1" ht="21">
      <c r="B116" s="60" t="s">
        <v>334</v>
      </c>
      <c r="C116" s="59" t="s">
        <v>65</v>
      </c>
      <c r="D116" s="60" t="s">
        <v>12</v>
      </c>
      <c r="E116" s="68" t="s">
        <v>330</v>
      </c>
      <c r="F116" s="60" t="s">
        <v>277</v>
      </c>
      <c r="G116" s="61" t="s">
        <v>10</v>
      </c>
      <c r="H116" s="61">
        <v>6500</v>
      </c>
      <c r="I116" s="61" t="s">
        <v>10</v>
      </c>
      <c r="J116" s="61" t="s">
        <v>10</v>
      </c>
      <c r="K116" s="61" t="s">
        <v>10</v>
      </c>
      <c r="L116" s="61">
        <v>6500</v>
      </c>
    </row>
    <row r="117" spans="2:12" s="40" customFormat="1" ht="10.5">
      <c r="B117" s="66" t="s">
        <v>333</v>
      </c>
      <c r="C117" s="83" t="s">
        <v>94</v>
      </c>
      <c r="D117" s="66" t="s">
        <v>12</v>
      </c>
      <c r="E117" s="67" t="s">
        <v>107</v>
      </c>
      <c r="F117" s="66" t="s">
        <v>277</v>
      </c>
      <c r="G117" s="65" t="s">
        <v>10</v>
      </c>
      <c r="H117" s="65">
        <v>500</v>
      </c>
      <c r="I117" s="65" t="s">
        <v>10</v>
      </c>
      <c r="J117" s="65" t="s">
        <v>10</v>
      </c>
      <c r="K117" s="65" t="s">
        <v>10</v>
      </c>
      <c r="L117" s="65">
        <v>500</v>
      </c>
    </row>
    <row r="118" spans="2:12" s="40" customFormat="1" ht="21">
      <c r="B118" s="66" t="s">
        <v>335</v>
      </c>
      <c r="C118" s="83" t="s">
        <v>61</v>
      </c>
      <c r="D118" s="66" t="s">
        <v>12</v>
      </c>
      <c r="E118" s="67" t="s">
        <v>106</v>
      </c>
      <c r="F118" s="66" t="s">
        <v>336</v>
      </c>
      <c r="G118" s="65" t="s">
        <v>10</v>
      </c>
      <c r="H118" s="65">
        <v>1500</v>
      </c>
      <c r="I118" s="65" t="s">
        <v>10</v>
      </c>
      <c r="J118" s="65" t="s">
        <v>10</v>
      </c>
      <c r="K118" s="65" t="s">
        <v>10</v>
      </c>
      <c r="L118" s="65">
        <v>500</v>
      </c>
    </row>
    <row r="119" spans="2:12" s="40" customFormat="1" ht="10.5">
      <c r="B119" s="149" t="s">
        <v>11</v>
      </c>
      <c r="C119" s="150"/>
      <c r="D119" s="150"/>
      <c r="E119" s="150"/>
      <c r="F119" s="151"/>
      <c r="G119" s="33" t="s">
        <v>10</v>
      </c>
      <c r="H119" s="33">
        <f>SUM(H115:H118)</f>
        <v>9000</v>
      </c>
      <c r="I119" s="33" t="s">
        <v>10</v>
      </c>
      <c r="J119" s="33" t="s">
        <v>10</v>
      </c>
      <c r="K119" s="33" t="s">
        <v>10</v>
      </c>
      <c r="L119" s="33">
        <f>SUM(L115:L118)</f>
        <v>8000</v>
      </c>
    </row>
    <row r="120" spans="2:12" s="40" customFormat="1" ht="10.5"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2:5" ht="10.5">
      <c r="B121" s="160" t="s">
        <v>0</v>
      </c>
      <c r="C121" s="160"/>
      <c r="D121" s="34" t="s">
        <v>249</v>
      </c>
      <c r="E121" s="51"/>
    </row>
    <row r="122" spans="2:5" ht="10.5">
      <c r="B122" s="160" t="s">
        <v>1</v>
      </c>
      <c r="C122" s="160"/>
      <c r="D122" s="34" t="s">
        <v>375</v>
      </c>
      <c r="E122" s="51"/>
    </row>
    <row r="123" spans="2:5" ht="10.5">
      <c r="B123" s="160" t="s">
        <v>2</v>
      </c>
      <c r="C123" s="160"/>
      <c r="D123" s="160" t="s">
        <v>143</v>
      </c>
      <c r="E123" s="160"/>
    </row>
    <row r="124" ht="10.5">
      <c r="L124" s="39" t="s">
        <v>50</v>
      </c>
    </row>
    <row r="125" spans="2:12" s="40" customFormat="1" ht="18.75" customHeight="1">
      <c r="B125" s="154" t="s">
        <v>4</v>
      </c>
      <c r="C125" s="154" t="s">
        <v>5</v>
      </c>
      <c r="D125" s="154" t="s">
        <v>96</v>
      </c>
      <c r="E125" s="154" t="s">
        <v>7</v>
      </c>
      <c r="F125" s="154" t="s">
        <v>8</v>
      </c>
      <c r="G125" s="159" t="s">
        <v>89</v>
      </c>
      <c r="H125" s="159"/>
      <c r="I125" s="152" t="s">
        <v>259</v>
      </c>
      <c r="J125" s="153"/>
      <c r="K125" s="152" t="s">
        <v>251</v>
      </c>
      <c r="L125" s="153"/>
    </row>
    <row r="126" spans="2:12" s="40" customFormat="1" ht="10.5">
      <c r="B126" s="155"/>
      <c r="C126" s="155"/>
      <c r="D126" s="155"/>
      <c r="E126" s="155"/>
      <c r="F126" s="155"/>
      <c r="G126" s="31" t="s">
        <v>156</v>
      </c>
      <c r="H126" s="31" t="s">
        <v>9</v>
      </c>
      <c r="I126" s="31" t="s">
        <v>156</v>
      </c>
      <c r="J126" s="31" t="s">
        <v>9</v>
      </c>
      <c r="K126" s="31" t="s">
        <v>156</v>
      </c>
      <c r="L126" s="31" t="s">
        <v>9</v>
      </c>
    </row>
    <row r="127" spans="2:12" s="40" customFormat="1" ht="19.5">
      <c r="B127" s="60" t="s">
        <v>199</v>
      </c>
      <c r="C127" s="59" t="s">
        <v>245</v>
      </c>
      <c r="D127" s="60" t="s">
        <v>12</v>
      </c>
      <c r="E127" s="59" t="s">
        <v>200</v>
      </c>
      <c r="F127" s="60" t="s">
        <v>337</v>
      </c>
      <c r="G127" s="61" t="s">
        <v>10</v>
      </c>
      <c r="H127" s="61">
        <v>19800</v>
      </c>
      <c r="I127" s="61" t="s">
        <v>10</v>
      </c>
      <c r="J127" s="61">
        <v>15925</v>
      </c>
      <c r="K127" s="61" t="s">
        <v>10</v>
      </c>
      <c r="L127" s="61">
        <v>3875</v>
      </c>
    </row>
    <row r="128" spans="2:12" s="40" customFormat="1" ht="19.5">
      <c r="B128" s="60" t="s">
        <v>199</v>
      </c>
      <c r="C128" s="59" t="s">
        <v>338</v>
      </c>
      <c r="D128" s="60" t="s">
        <v>12</v>
      </c>
      <c r="E128" s="59" t="s">
        <v>339</v>
      </c>
      <c r="F128" s="60" t="s">
        <v>340</v>
      </c>
      <c r="G128" s="61" t="s">
        <v>10</v>
      </c>
      <c r="H128" s="61">
        <v>4000</v>
      </c>
      <c r="I128" s="61" t="s">
        <v>10</v>
      </c>
      <c r="J128" s="61">
        <v>3000</v>
      </c>
      <c r="K128" s="61" t="s">
        <v>10</v>
      </c>
      <c r="L128" s="61">
        <v>2</v>
      </c>
    </row>
    <row r="129" spans="2:12" s="40" customFormat="1" ht="28.5">
      <c r="B129" s="60" t="s">
        <v>144</v>
      </c>
      <c r="C129" s="59" t="s">
        <v>231</v>
      </c>
      <c r="D129" s="60" t="s">
        <v>12</v>
      </c>
      <c r="E129" s="59" t="s">
        <v>201</v>
      </c>
      <c r="F129" s="60" t="s">
        <v>194</v>
      </c>
      <c r="G129" s="61" t="s">
        <v>10</v>
      </c>
      <c r="H129" s="61">
        <v>30000</v>
      </c>
      <c r="I129" s="61" t="s">
        <v>10</v>
      </c>
      <c r="J129" s="61">
        <v>13000</v>
      </c>
      <c r="K129" s="61" t="s">
        <v>10</v>
      </c>
      <c r="L129" s="61">
        <v>4000</v>
      </c>
    </row>
    <row r="130" spans="2:12" s="40" customFormat="1" ht="19.5">
      <c r="B130" s="60" t="s">
        <v>144</v>
      </c>
      <c r="C130" s="59" t="s">
        <v>341</v>
      </c>
      <c r="D130" s="60" t="s">
        <v>12</v>
      </c>
      <c r="E130" s="59" t="s">
        <v>342</v>
      </c>
      <c r="F130" s="60" t="s">
        <v>139</v>
      </c>
      <c r="G130" s="61" t="s">
        <v>10</v>
      </c>
      <c r="H130" s="61">
        <v>15074</v>
      </c>
      <c r="I130" s="61" t="s">
        <v>10</v>
      </c>
      <c r="J130" s="61">
        <v>12449</v>
      </c>
      <c r="K130" s="61" t="s">
        <v>10</v>
      </c>
      <c r="L130" s="61">
        <v>2625</v>
      </c>
    </row>
    <row r="131" spans="2:12" ht="10.5">
      <c r="B131" s="162" t="s">
        <v>11</v>
      </c>
      <c r="C131" s="163"/>
      <c r="D131" s="163"/>
      <c r="E131" s="163"/>
      <c r="F131" s="164"/>
      <c r="G131" s="52" t="s">
        <v>10</v>
      </c>
      <c r="H131" s="52">
        <f>SUM(H127:H130)</f>
        <v>68874</v>
      </c>
      <c r="I131" s="52" t="s">
        <v>10</v>
      </c>
      <c r="J131" s="52">
        <f>SUM(J127:J130)</f>
        <v>44374</v>
      </c>
      <c r="K131" s="52" t="s">
        <v>10</v>
      </c>
      <c r="L131" s="52">
        <f>SUM(L127:L130)</f>
        <v>10502</v>
      </c>
    </row>
    <row r="132" spans="2:12" s="40" customFormat="1" ht="9" customHeight="1">
      <c r="B132" s="48"/>
      <c r="C132" s="48"/>
      <c r="D132" s="48"/>
      <c r="E132" s="48"/>
      <c r="F132" s="48"/>
      <c r="G132" s="49"/>
      <c r="H132" s="49"/>
      <c r="I132" s="49"/>
      <c r="J132" s="49"/>
      <c r="K132" s="49"/>
      <c r="L132" s="49"/>
    </row>
    <row r="133" spans="2:12" s="40" customFormat="1" ht="9" customHeight="1">
      <c r="B133" s="48"/>
      <c r="C133" s="48"/>
      <c r="D133" s="48"/>
      <c r="E133" s="48"/>
      <c r="F133" s="48"/>
      <c r="G133" s="49"/>
      <c r="H133" s="49"/>
      <c r="I133" s="49"/>
      <c r="J133" s="49"/>
      <c r="K133" s="49"/>
      <c r="L133" s="49"/>
    </row>
    <row r="134" spans="2:12" s="40" customFormat="1" ht="9" customHeight="1">
      <c r="B134" s="48"/>
      <c r="C134" s="48"/>
      <c r="D134" s="48"/>
      <c r="E134" s="48"/>
      <c r="F134" s="48"/>
      <c r="G134" s="49"/>
      <c r="H134" s="49"/>
      <c r="I134" s="49"/>
      <c r="J134" s="49"/>
      <c r="K134" s="49"/>
      <c r="L134" s="49"/>
    </row>
    <row r="135" spans="2:12" s="40" customFormat="1" ht="9" customHeight="1">
      <c r="B135" s="48"/>
      <c r="C135" s="48"/>
      <c r="D135" s="48"/>
      <c r="E135" s="48"/>
      <c r="F135" s="48"/>
      <c r="G135" s="49"/>
      <c r="H135" s="49"/>
      <c r="I135" s="49"/>
      <c r="J135" s="49"/>
      <c r="K135" s="49"/>
      <c r="L135" s="49"/>
    </row>
    <row r="136" spans="2:5" ht="10.5">
      <c r="B136" s="160" t="s">
        <v>0</v>
      </c>
      <c r="C136" s="160"/>
      <c r="D136" s="34" t="s">
        <v>249</v>
      </c>
      <c r="E136" s="51"/>
    </row>
    <row r="137" spans="2:5" ht="10.5">
      <c r="B137" s="160" t="s">
        <v>1</v>
      </c>
      <c r="C137" s="160"/>
      <c r="D137" s="34" t="s">
        <v>83</v>
      </c>
      <c r="E137" s="51"/>
    </row>
    <row r="138" spans="2:5" ht="10.5">
      <c r="B138" s="160" t="s">
        <v>2</v>
      </c>
      <c r="C138" s="160"/>
      <c r="D138" s="160" t="s">
        <v>16</v>
      </c>
      <c r="E138" s="160"/>
    </row>
    <row r="139" ht="9" customHeight="1">
      <c r="L139" s="39" t="s">
        <v>50</v>
      </c>
    </row>
    <row r="140" spans="2:12" s="40" customFormat="1" ht="20.25" customHeight="1">
      <c r="B140" s="154" t="s">
        <v>4</v>
      </c>
      <c r="C140" s="154" t="s">
        <v>5</v>
      </c>
      <c r="D140" s="154" t="s">
        <v>96</v>
      </c>
      <c r="E140" s="154" t="s">
        <v>7</v>
      </c>
      <c r="F140" s="154" t="s">
        <v>8</v>
      </c>
      <c r="G140" s="159" t="s">
        <v>89</v>
      </c>
      <c r="H140" s="159"/>
      <c r="I140" s="152" t="s">
        <v>259</v>
      </c>
      <c r="J140" s="153"/>
      <c r="K140" s="152" t="s">
        <v>251</v>
      </c>
      <c r="L140" s="153"/>
    </row>
    <row r="141" spans="2:12" s="40" customFormat="1" ht="10.5">
      <c r="B141" s="155"/>
      <c r="C141" s="155"/>
      <c r="D141" s="155"/>
      <c r="E141" s="155"/>
      <c r="F141" s="155"/>
      <c r="G141" s="31" t="s">
        <v>156</v>
      </c>
      <c r="H141" s="31" t="s">
        <v>9</v>
      </c>
      <c r="I141" s="31" t="s">
        <v>156</v>
      </c>
      <c r="J141" s="31" t="s">
        <v>9</v>
      </c>
      <c r="K141" s="31" t="s">
        <v>156</v>
      </c>
      <c r="L141" s="31" t="s">
        <v>9</v>
      </c>
    </row>
    <row r="142" spans="2:12" s="40" customFormat="1" ht="10.5">
      <c r="B142" s="60" t="s">
        <v>84</v>
      </c>
      <c r="C142" s="59" t="s">
        <v>95</v>
      </c>
      <c r="D142" s="60" t="s">
        <v>12</v>
      </c>
      <c r="E142" s="59" t="s">
        <v>202</v>
      </c>
      <c r="F142" s="60" t="s">
        <v>343</v>
      </c>
      <c r="G142" s="61" t="s">
        <v>10</v>
      </c>
      <c r="H142" s="61">
        <v>75000</v>
      </c>
      <c r="I142" s="61" t="s">
        <v>10</v>
      </c>
      <c r="J142" s="61">
        <v>68000</v>
      </c>
      <c r="K142" s="61" t="s">
        <v>10</v>
      </c>
      <c r="L142" s="61">
        <v>7000</v>
      </c>
    </row>
    <row r="143" spans="2:12" ht="10.5">
      <c r="B143" s="162" t="s">
        <v>11</v>
      </c>
      <c r="C143" s="163"/>
      <c r="D143" s="163"/>
      <c r="E143" s="163"/>
      <c r="F143" s="164"/>
      <c r="G143" s="52" t="s">
        <v>10</v>
      </c>
      <c r="H143" s="52">
        <f>SUM(H142:H142)</f>
        <v>75000</v>
      </c>
      <c r="I143" s="52" t="s">
        <v>10</v>
      </c>
      <c r="J143" s="52">
        <f>SUM(J142:J142)</f>
        <v>68000</v>
      </c>
      <c r="K143" s="52" t="s">
        <v>10</v>
      </c>
      <c r="L143" s="52">
        <f>SUM(L142)</f>
        <v>7000</v>
      </c>
    </row>
    <row r="144" spans="2:12" ht="10.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2:4" s="40" customFormat="1" ht="10.5">
      <c r="B145" s="158" t="s">
        <v>0</v>
      </c>
      <c r="C145" s="158"/>
      <c r="D145" s="54" t="s">
        <v>249</v>
      </c>
    </row>
    <row r="146" spans="2:4" s="40" customFormat="1" ht="10.5">
      <c r="B146" s="158" t="s">
        <v>1</v>
      </c>
      <c r="C146" s="158"/>
      <c r="D146" s="54" t="s">
        <v>19</v>
      </c>
    </row>
    <row r="147" spans="2:5" s="40" customFormat="1" ht="10.5">
      <c r="B147" s="158" t="s">
        <v>2</v>
      </c>
      <c r="C147" s="158"/>
      <c r="D147" s="55" t="s">
        <v>45</v>
      </c>
      <c r="E147" s="55"/>
    </row>
    <row r="148" s="40" customFormat="1" ht="10.5">
      <c r="L148" s="56" t="s">
        <v>50</v>
      </c>
    </row>
    <row r="149" spans="2:12" s="40" customFormat="1" ht="18" customHeight="1">
      <c r="B149" s="154" t="s">
        <v>4</v>
      </c>
      <c r="C149" s="154" t="s">
        <v>5</v>
      </c>
      <c r="D149" s="154" t="s">
        <v>96</v>
      </c>
      <c r="E149" s="154" t="s">
        <v>7</v>
      </c>
      <c r="F149" s="154" t="s">
        <v>8</v>
      </c>
      <c r="G149" s="159" t="s">
        <v>89</v>
      </c>
      <c r="H149" s="159"/>
      <c r="I149" s="152" t="s">
        <v>259</v>
      </c>
      <c r="J149" s="153"/>
      <c r="K149" s="152" t="s">
        <v>251</v>
      </c>
      <c r="L149" s="153"/>
    </row>
    <row r="150" spans="2:12" s="40" customFormat="1" ht="10.5">
      <c r="B150" s="155"/>
      <c r="C150" s="155"/>
      <c r="D150" s="155"/>
      <c r="E150" s="155"/>
      <c r="F150" s="155"/>
      <c r="G150" s="31" t="s">
        <v>156</v>
      </c>
      <c r="H150" s="31" t="s">
        <v>9</v>
      </c>
      <c r="I150" s="31" t="s">
        <v>156</v>
      </c>
      <c r="J150" s="31" t="s">
        <v>9</v>
      </c>
      <c r="K150" s="31" t="s">
        <v>156</v>
      </c>
      <c r="L150" s="31" t="s">
        <v>9</v>
      </c>
    </row>
    <row r="151" spans="2:12" s="40" customFormat="1" ht="15.75" customHeight="1">
      <c r="B151" s="156" t="s">
        <v>145</v>
      </c>
      <c r="C151" s="68" t="s">
        <v>146</v>
      </c>
      <c r="D151" s="156" t="s">
        <v>12</v>
      </c>
      <c r="E151" s="68" t="s">
        <v>203</v>
      </c>
      <c r="F151" s="86" t="s">
        <v>135</v>
      </c>
      <c r="G151" s="61" t="s">
        <v>10</v>
      </c>
      <c r="H151" s="61">
        <v>65227</v>
      </c>
      <c r="I151" s="61" t="s">
        <v>10</v>
      </c>
      <c r="J151" s="61">
        <v>54000</v>
      </c>
      <c r="K151" s="61" t="s">
        <v>10</v>
      </c>
      <c r="L151" s="61">
        <v>11227</v>
      </c>
    </row>
    <row r="152" spans="2:12" s="40" customFormat="1" ht="10.5">
      <c r="B152" s="157"/>
      <c r="C152" s="139" t="s">
        <v>62</v>
      </c>
      <c r="D152" s="157"/>
      <c r="E152" s="141" t="s">
        <v>204</v>
      </c>
      <c r="F152" s="142" t="s">
        <v>135</v>
      </c>
      <c r="G152" s="143" t="s">
        <v>10</v>
      </c>
      <c r="H152" s="143">
        <v>38000</v>
      </c>
      <c r="I152" s="143" t="s">
        <v>10</v>
      </c>
      <c r="J152" s="143">
        <v>37000</v>
      </c>
      <c r="K152" s="143" t="s">
        <v>10</v>
      </c>
      <c r="L152" s="143">
        <v>1000</v>
      </c>
    </row>
    <row r="153" spans="2:12" s="40" customFormat="1" ht="10.5">
      <c r="B153" s="161"/>
      <c r="C153" s="140" t="s">
        <v>344</v>
      </c>
      <c r="D153" s="161"/>
      <c r="E153" s="140" t="s">
        <v>108</v>
      </c>
      <c r="F153" s="144" t="s">
        <v>135</v>
      </c>
      <c r="G153" s="143" t="s">
        <v>10</v>
      </c>
      <c r="H153" s="143">
        <v>27227</v>
      </c>
      <c r="I153" s="143" t="s">
        <v>10</v>
      </c>
      <c r="J153" s="143">
        <v>17000</v>
      </c>
      <c r="K153" s="143" t="s">
        <v>10</v>
      </c>
      <c r="L153" s="143">
        <v>10227</v>
      </c>
    </row>
    <row r="154" spans="2:12" s="40" customFormat="1" ht="10.5">
      <c r="B154" s="165" t="s">
        <v>345</v>
      </c>
      <c r="C154" s="36" t="s">
        <v>65</v>
      </c>
      <c r="D154" s="165" t="s">
        <v>12</v>
      </c>
      <c r="E154" s="167" t="s">
        <v>147</v>
      </c>
      <c r="F154" s="165" t="s">
        <v>277</v>
      </c>
      <c r="G154" s="37" t="s">
        <v>10</v>
      </c>
      <c r="H154" s="37">
        <v>7130</v>
      </c>
      <c r="I154" s="37" t="s">
        <v>10</v>
      </c>
      <c r="J154" s="37" t="s">
        <v>10</v>
      </c>
      <c r="K154" s="37" t="s">
        <v>10</v>
      </c>
      <c r="L154" s="37">
        <v>7130</v>
      </c>
    </row>
    <row r="155" spans="2:12" s="40" customFormat="1" ht="10.5">
      <c r="B155" s="166"/>
      <c r="C155" s="145" t="s">
        <v>85</v>
      </c>
      <c r="D155" s="166"/>
      <c r="E155" s="168"/>
      <c r="F155" s="166"/>
      <c r="G155" s="38" t="s">
        <v>10</v>
      </c>
      <c r="H155" s="38" t="s">
        <v>10</v>
      </c>
      <c r="I155" s="38" t="s">
        <v>10</v>
      </c>
      <c r="J155" s="38" t="s">
        <v>10</v>
      </c>
      <c r="K155" s="38" t="s">
        <v>10</v>
      </c>
      <c r="L155" s="38">
        <v>1000</v>
      </c>
    </row>
    <row r="156" spans="2:12" s="40" customFormat="1" ht="10.5">
      <c r="B156" s="149" t="s">
        <v>11</v>
      </c>
      <c r="C156" s="150"/>
      <c r="D156" s="150"/>
      <c r="E156" s="150"/>
      <c r="F156" s="151"/>
      <c r="G156" s="33" t="s">
        <v>10</v>
      </c>
      <c r="H156" s="33">
        <f>H151+H154</f>
        <v>72357</v>
      </c>
      <c r="I156" s="33" t="s">
        <v>10</v>
      </c>
      <c r="J156" s="33">
        <f>J151</f>
        <v>54000</v>
      </c>
      <c r="K156" s="33" t="s">
        <v>10</v>
      </c>
      <c r="L156" s="33">
        <f>L151+L154</f>
        <v>18357</v>
      </c>
    </row>
    <row r="157" spans="2:12" s="40" customFormat="1" ht="9" customHeight="1">
      <c r="B157" s="48"/>
      <c r="C157" s="48"/>
      <c r="D157" s="48"/>
      <c r="E157" s="48"/>
      <c r="F157" s="48"/>
      <c r="G157" s="49"/>
      <c r="H157" s="49"/>
      <c r="I157" s="49"/>
      <c r="J157" s="49"/>
      <c r="K157" s="49"/>
      <c r="L157" s="49"/>
    </row>
    <row r="158" spans="2:4" s="40" customFormat="1" ht="10.5">
      <c r="B158" s="158" t="s">
        <v>0</v>
      </c>
      <c r="C158" s="158"/>
      <c r="D158" s="54" t="s">
        <v>249</v>
      </c>
    </row>
    <row r="159" spans="2:4" s="40" customFormat="1" ht="10.5">
      <c r="B159" s="158" t="s">
        <v>1</v>
      </c>
      <c r="C159" s="158"/>
      <c r="D159" s="54" t="s">
        <v>19</v>
      </c>
    </row>
    <row r="160" spans="2:5" s="40" customFormat="1" ht="10.5">
      <c r="B160" s="158" t="s">
        <v>2</v>
      </c>
      <c r="C160" s="158"/>
      <c r="D160" s="55" t="s">
        <v>44</v>
      </c>
      <c r="E160" s="55"/>
    </row>
    <row r="161" s="40" customFormat="1" ht="10.5">
      <c r="L161" s="56" t="s">
        <v>50</v>
      </c>
    </row>
    <row r="162" spans="2:12" s="40" customFormat="1" ht="30.75" customHeight="1">
      <c r="B162" s="154" t="s">
        <v>4</v>
      </c>
      <c r="C162" s="154" t="s">
        <v>5</v>
      </c>
      <c r="D162" s="154" t="s">
        <v>96</v>
      </c>
      <c r="E162" s="154" t="s">
        <v>7</v>
      </c>
      <c r="F162" s="154" t="s">
        <v>8</v>
      </c>
      <c r="G162" s="159" t="s">
        <v>89</v>
      </c>
      <c r="H162" s="159"/>
      <c r="I162" s="152" t="s">
        <v>259</v>
      </c>
      <c r="J162" s="153"/>
      <c r="K162" s="152" t="s">
        <v>251</v>
      </c>
      <c r="L162" s="153"/>
    </row>
    <row r="163" spans="2:12" s="40" customFormat="1" ht="10.5">
      <c r="B163" s="155"/>
      <c r="C163" s="155"/>
      <c r="D163" s="155"/>
      <c r="E163" s="155"/>
      <c r="F163" s="155"/>
      <c r="G163" s="31" t="s">
        <v>156</v>
      </c>
      <c r="H163" s="31" t="s">
        <v>9</v>
      </c>
      <c r="I163" s="31" t="s">
        <v>156</v>
      </c>
      <c r="J163" s="31" t="s">
        <v>9</v>
      </c>
      <c r="K163" s="31" t="s">
        <v>156</v>
      </c>
      <c r="L163" s="31" t="s">
        <v>9</v>
      </c>
    </row>
    <row r="164" spans="2:12" s="84" customFormat="1" ht="12.75" customHeight="1">
      <c r="B164" s="156" t="s">
        <v>117</v>
      </c>
      <c r="C164" s="68" t="s">
        <v>346</v>
      </c>
      <c r="D164" s="156" t="s">
        <v>12</v>
      </c>
      <c r="E164" s="68"/>
      <c r="F164" s="73"/>
      <c r="G164" s="61"/>
      <c r="H164" s="61"/>
      <c r="I164" s="61"/>
      <c r="J164" s="61"/>
      <c r="K164" s="61"/>
      <c r="L164" s="61"/>
    </row>
    <row r="165" spans="2:12" s="84" customFormat="1" ht="10.5">
      <c r="B165" s="161"/>
      <c r="C165" s="87" t="s">
        <v>205</v>
      </c>
      <c r="D165" s="161"/>
      <c r="E165" s="68" t="s">
        <v>347</v>
      </c>
      <c r="F165" s="73" t="s">
        <v>125</v>
      </c>
      <c r="G165" s="61" t="s">
        <v>10</v>
      </c>
      <c r="H165" s="61">
        <v>191892</v>
      </c>
      <c r="I165" s="61" t="s">
        <v>10</v>
      </c>
      <c r="J165" s="61">
        <v>39395</v>
      </c>
      <c r="K165" s="61" t="s">
        <v>10</v>
      </c>
      <c r="L165" s="61">
        <v>36004</v>
      </c>
    </row>
    <row r="166" spans="2:12" s="84" customFormat="1" ht="12.75" customHeight="1">
      <c r="B166" s="156" t="s">
        <v>117</v>
      </c>
      <c r="C166" s="68" t="s">
        <v>348</v>
      </c>
      <c r="D166" s="156" t="s">
        <v>12</v>
      </c>
      <c r="E166" s="68"/>
      <c r="F166" s="73"/>
      <c r="G166" s="61"/>
      <c r="H166" s="61"/>
      <c r="I166" s="61"/>
      <c r="J166" s="61"/>
      <c r="K166" s="61"/>
      <c r="L166" s="61"/>
    </row>
    <row r="167" spans="2:12" s="84" customFormat="1" ht="10.5">
      <c r="B167" s="157"/>
      <c r="C167" s="87" t="s">
        <v>206</v>
      </c>
      <c r="D167" s="157"/>
      <c r="E167" s="68" t="s">
        <v>349</v>
      </c>
      <c r="F167" s="66" t="s">
        <v>350</v>
      </c>
      <c r="G167" s="61" t="s">
        <v>10</v>
      </c>
      <c r="H167" s="70">
        <v>48612</v>
      </c>
      <c r="I167" s="61" t="s">
        <v>10</v>
      </c>
      <c r="J167" s="70">
        <v>40510</v>
      </c>
      <c r="K167" s="61" t="s">
        <v>10</v>
      </c>
      <c r="L167" s="70">
        <v>2</v>
      </c>
    </row>
    <row r="168" spans="2:12" s="84" customFormat="1" ht="21">
      <c r="B168" s="161"/>
      <c r="C168" s="87" t="s">
        <v>207</v>
      </c>
      <c r="D168" s="161"/>
      <c r="E168" s="68" t="s">
        <v>109</v>
      </c>
      <c r="F168" s="73" t="s">
        <v>189</v>
      </c>
      <c r="G168" s="61" t="s">
        <v>10</v>
      </c>
      <c r="H168" s="61">
        <v>81410</v>
      </c>
      <c r="I168" s="61" t="s">
        <v>10</v>
      </c>
      <c r="J168" s="61" t="s">
        <v>10</v>
      </c>
      <c r="K168" s="61" t="s">
        <v>10</v>
      </c>
      <c r="L168" s="61">
        <v>2</v>
      </c>
    </row>
    <row r="169" spans="2:12" s="40" customFormat="1" ht="10.5">
      <c r="B169" s="149" t="s">
        <v>11</v>
      </c>
      <c r="C169" s="150"/>
      <c r="D169" s="150"/>
      <c r="E169" s="150"/>
      <c r="F169" s="151"/>
      <c r="G169" s="33" t="s">
        <v>10</v>
      </c>
      <c r="H169" s="33">
        <f>H165+H167+H168</f>
        <v>321914</v>
      </c>
      <c r="I169" s="33"/>
      <c r="J169" s="33">
        <f>J165+J167</f>
        <v>79905</v>
      </c>
      <c r="K169" s="33"/>
      <c r="L169" s="33">
        <f>L165+L167+L168</f>
        <v>36008</v>
      </c>
    </row>
    <row r="170" spans="2:12" s="40" customFormat="1" ht="9" customHeight="1">
      <c r="B170" s="48"/>
      <c r="C170" s="48"/>
      <c r="D170" s="48"/>
      <c r="E170" s="48"/>
      <c r="F170" s="48"/>
      <c r="G170" s="49"/>
      <c r="H170" s="49"/>
      <c r="I170" s="49"/>
      <c r="J170" s="49"/>
      <c r="K170" s="49"/>
      <c r="L170" s="49"/>
    </row>
    <row r="171" spans="2:4" s="40" customFormat="1" ht="9" customHeight="1">
      <c r="B171" s="158" t="s">
        <v>0</v>
      </c>
      <c r="C171" s="158"/>
      <c r="D171" s="54" t="s">
        <v>249</v>
      </c>
    </row>
    <row r="172" spans="2:4" s="40" customFormat="1" ht="9" customHeight="1">
      <c r="B172" s="158" t="s">
        <v>1</v>
      </c>
      <c r="C172" s="158"/>
      <c r="D172" s="55" t="s">
        <v>54</v>
      </c>
    </row>
    <row r="173" spans="2:7" s="40" customFormat="1" ht="9" customHeight="1">
      <c r="B173" s="158" t="s">
        <v>2</v>
      </c>
      <c r="C173" s="158"/>
      <c r="D173" s="53" t="s">
        <v>3</v>
      </c>
      <c r="E173" s="57"/>
      <c r="F173" s="57"/>
      <c r="G173" s="57"/>
    </row>
    <row r="174" s="40" customFormat="1" ht="9" customHeight="1">
      <c r="L174" s="56" t="s">
        <v>50</v>
      </c>
    </row>
    <row r="175" spans="2:12" s="40" customFormat="1" ht="30.75" customHeight="1">
      <c r="B175" s="154" t="s">
        <v>4</v>
      </c>
      <c r="C175" s="154" t="s">
        <v>5</v>
      </c>
      <c r="D175" s="154" t="s">
        <v>96</v>
      </c>
      <c r="E175" s="154" t="s">
        <v>7</v>
      </c>
      <c r="F175" s="154" t="s">
        <v>8</v>
      </c>
      <c r="G175" s="159" t="s">
        <v>89</v>
      </c>
      <c r="H175" s="159"/>
      <c r="I175" s="152" t="s">
        <v>259</v>
      </c>
      <c r="J175" s="153"/>
      <c r="K175" s="152" t="s">
        <v>251</v>
      </c>
      <c r="L175" s="153"/>
    </row>
    <row r="176" spans="2:12" s="40" customFormat="1" ht="10.5">
      <c r="B176" s="155"/>
      <c r="C176" s="155"/>
      <c r="D176" s="155"/>
      <c r="E176" s="155"/>
      <c r="F176" s="155"/>
      <c r="G176" s="31" t="s">
        <v>156</v>
      </c>
      <c r="H176" s="31" t="s">
        <v>9</v>
      </c>
      <c r="I176" s="31" t="s">
        <v>156</v>
      </c>
      <c r="J176" s="31" t="s">
        <v>9</v>
      </c>
      <c r="K176" s="31" t="s">
        <v>156</v>
      </c>
      <c r="L176" s="31" t="s">
        <v>9</v>
      </c>
    </row>
    <row r="177" spans="2:12" s="40" customFormat="1" ht="21">
      <c r="B177" s="60" t="s">
        <v>53</v>
      </c>
      <c r="C177" s="59" t="s">
        <v>110</v>
      </c>
      <c r="D177" s="60" t="s">
        <v>12</v>
      </c>
      <c r="E177" s="59" t="s">
        <v>212</v>
      </c>
      <c r="F177" s="60" t="s">
        <v>256</v>
      </c>
      <c r="G177" s="61" t="s">
        <v>10</v>
      </c>
      <c r="H177" s="62">
        <v>600588</v>
      </c>
      <c r="I177" s="61" t="s">
        <v>10</v>
      </c>
      <c r="J177" s="61">
        <v>185042</v>
      </c>
      <c r="K177" s="61" t="s">
        <v>10</v>
      </c>
      <c r="L177" s="61">
        <v>7500</v>
      </c>
    </row>
    <row r="178" spans="2:12" s="40" customFormat="1" ht="10.5">
      <c r="B178" s="149" t="s">
        <v>11</v>
      </c>
      <c r="C178" s="150"/>
      <c r="D178" s="150"/>
      <c r="E178" s="150"/>
      <c r="F178" s="151"/>
      <c r="G178" s="33" t="s">
        <v>10</v>
      </c>
      <c r="H178" s="33">
        <f>SUM(H177)</f>
        <v>600588</v>
      </c>
      <c r="I178" s="33" t="s">
        <v>10</v>
      </c>
      <c r="J178" s="33">
        <f>SUM(J177)</f>
        <v>185042</v>
      </c>
      <c r="K178" s="33" t="s">
        <v>10</v>
      </c>
      <c r="L178" s="33">
        <f>SUM(L177)</f>
        <v>7500</v>
      </c>
    </row>
    <row r="179" spans="2:12" s="40" customFormat="1" ht="9" customHeight="1">
      <c r="B179" s="48"/>
      <c r="C179" s="48"/>
      <c r="D179" s="48"/>
      <c r="E179" s="48"/>
      <c r="F179" s="48"/>
      <c r="G179" s="49"/>
      <c r="H179" s="49"/>
      <c r="I179" s="49"/>
      <c r="J179" s="49"/>
      <c r="K179" s="49"/>
      <c r="L179" s="49"/>
    </row>
    <row r="180" spans="2:12" s="40" customFormat="1" ht="9" customHeight="1">
      <c r="B180" s="48"/>
      <c r="C180" s="48"/>
      <c r="D180" s="48"/>
      <c r="E180" s="48"/>
      <c r="F180" s="48"/>
      <c r="G180" s="49"/>
      <c r="H180" s="49"/>
      <c r="I180" s="49"/>
      <c r="J180" s="49"/>
      <c r="K180" s="49"/>
      <c r="L180" s="49"/>
    </row>
    <row r="181" spans="2:12" s="40" customFormat="1" ht="9" customHeight="1">
      <c r="B181" s="48"/>
      <c r="C181" s="48"/>
      <c r="D181" s="48"/>
      <c r="E181" s="48"/>
      <c r="F181" s="48"/>
      <c r="G181" s="49"/>
      <c r="H181" s="49"/>
      <c r="I181" s="49"/>
      <c r="J181" s="49"/>
      <c r="K181" s="49"/>
      <c r="L181" s="49"/>
    </row>
    <row r="182" spans="2:4" s="40" customFormat="1" ht="9" customHeight="1">
      <c r="B182" s="158" t="s">
        <v>0</v>
      </c>
      <c r="C182" s="158"/>
      <c r="D182" s="54" t="s">
        <v>249</v>
      </c>
    </row>
    <row r="183" spans="2:4" s="40" customFormat="1" ht="9" customHeight="1">
      <c r="B183" s="158" t="s">
        <v>1</v>
      </c>
      <c r="C183" s="158"/>
      <c r="D183" s="55" t="s">
        <v>86</v>
      </c>
    </row>
    <row r="184" spans="2:7" s="40" customFormat="1" ht="9" customHeight="1">
      <c r="B184" s="158" t="s">
        <v>2</v>
      </c>
      <c r="C184" s="158"/>
      <c r="D184" s="53" t="s">
        <v>3</v>
      </c>
      <c r="E184" s="57"/>
      <c r="F184" s="57"/>
      <c r="G184" s="57"/>
    </row>
    <row r="185" s="40" customFormat="1" ht="9" customHeight="1">
      <c r="L185" s="56" t="s">
        <v>50</v>
      </c>
    </row>
    <row r="186" spans="2:12" s="40" customFormat="1" ht="30.75" customHeight="1">
      <c r="B186" s="154" t="s">
        <v>4</v>
      </c>
      <c r="C186" s="154" t="s">
        <v>5</v>
      </c>
      <c r="D186" s="154" t="s">
        <v>96</v>
      </c>
      <c r="E186" s="154" t="s">
        <v>7</v>
      </c>
      <c r="F186" s="154" t="s">
        <v>8</v>
      </c>
      <c r="G186" s="159" t="s">
        <v>89</v>
      </c>
      <c r="H186" s="159"/>
      <c r="I186" s="152" t="s">
        <v>259</v>
      </c>
      <c r="J186" s="153"/>
      <c r="K186" s="152" t="s">
        <v>251</v>
      </c>
      <c r="L186" s="153"/>
    </row>
    <row r="187" spans="2:12" s="40" customFormat="1" ht="10.5">
      <c r="B187" s="155"/>
      <c r="C187" s="155"/>
      <c r="D187" s="155"/>
      <c r="E187" s="155"/>
      <c r="F187" s="155"/>
      <c r="G187" s="31" t="s">
        <v>156</v>
      </c>
      <c r="H187" s="31" t="s">
        <v>9</v>
      </c>
      <c r="I187" s="31" t="s">
        <v>156</v>
      </c>
      <c r="J187" s="31" t="s">
        <v>9</v>
      </c>
      <c r="K187" s="31" t="s">
        <v>156</v>
      </c>
      <c r="L187" s="31" t="s">
        <v>9</v>
      </c>
    </row>
    <row r="188" spans="2:12" s="40" customFormat="1" ht="10.5">
      <c r="B188" s="60" t="s">
        <v>67</v>
      </c>
      <c r="C188" s="59" t="s">
        <v>244</v>
      </c>
      <c r="D188" s="60" t="s">
        <v>12</v>
      </c>
      <c r="E188" s="59" t="s">
        <v>52</v>
      </c>
      <c r="F188" s="60" t="s">
        <v>164</v>
      </c>
      <c r="G188" s="61" t="s">
        <v>10</v>
      </c>
      <c r="H188" s="62">
        <v>284373</v>
      </c>
      <c r="I188" s="61" t="s">
        <v>10</v>
      </c>
      <c r="J188" s="61">
        <v>275586</v>
      </c>
      <c r="K188" s="61" t="s">
        <v>10</v>
      </c>
      <c r="L188" s="61">
        <v>1000</v>
      </c>
    </row>
    <row r="189" spans="2:12" s="40" customFormat="1" ht="10.5">
      <c r="B189" s="149" t="s">
        <v>11</v>
      </c>
      <c r="C189" s="150"/>
      <c r="D189" s="150"/>
      <c r="E189" s="150"/>
      <c r="F189" s="151"/>
      <c r="G189" s="33" t="s">
        <v>10</v>
      </c>
      <c r="H189" s="33">
        <f>SUM(H188)</f>
        <v>284373</v>
      </c>
      <c r="I189" s="33" t="s">
        <v>10</v>
      </c>
      <c r="J189" s="33">
        <f>SUM(J188)</f>
        <v>275586</v>
      </c>
      <c r="K189" s="33" t="s">
        <v>10</v>
      </c>
      <c r="L189" s="33">
        <f>SUM(L188)</f>
        <v>1000</v>
      </c>
    </row>
    <row r="190" spans="2:12" s="40" customFormat="1" ht="10.5"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2:12" s="40" customFormat="1" ht="10.5"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</row>
    <row r="192" spans="2:12" s="40" customFormat="1" ht="10.5"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</row>
    <row r="193" spans="2:4" s="40" customFormat="1" ht="9" customHeight="1">
      <c r="B193" s="158" t="s">
        <v>0</v>
      </c>
      <c r="C193" s="158"/>
      <c r="D193" s="54" t="s">
        <v>249</v>
      </c>
    </row>
    <row r="194" spans="2:4" s="40" customFormat="1" ht="9" customHeight="1">
      <c r="B194" s="158" t="s">
        <v>1</v>
      </c>
      <c r="C194" s="158"/>
      <c r="D194" s="55" t="s">
        <v>360</v>
      </c>
    </row>
    <row r="195" spans="2:7" s="40" customFormat="1" ht="9" customHeight="1">
      <c r="B195" s="158" t="s">
        <v>2</v>
      </c>
      <c r="C195" s="158"/>
      <c r="D195" s="53" t="s">
        <v>361</v>
      </c>
      <c r="E195" s="57"/>
      <c r="F195" s="57"/>
      <c r="G195" s="57"/>
    </row>
    <row r="196" s="40" customFormat="1" ht="9" customHeight="1">
      <c r="L196" s="56" t="s">
        <v>50</v>
      </c>
    </row>
    <row r="197" spans="2:12" s="40" customFormat="1" ht="30.75" customHeight="1">
      <c r="B197" s="154" t="s">
        <v>4</v>
      </c>
      <c r="C197" s="154" t="s">
        <v>5</v>
      </c>
      <c r="D197" s="154" t="s">
        <v>96</v>
      </c>
      <c r="E197" s="154" t="s">
        <v>7</v>
      </c>
      <c r="F197" s="154" t="s">
        <v>8</v>
      </c>
      <c r="G197" s="159" t="s">
        <v>89</v>
      </c>
      <c r="H197" s="159"/>
      <c r="I197" s="152" t="s">
        <v>259</v>
      </c>
      <c r="J197" s="153"/>
      <c r="K197" s="152" t="s">
        <v>251</v>
      </c>
      <c r="L197" s="153"/>
    </row>
    <row r="198" spans="2:12" s="40" customFormat="1" ht="10.5">
      <c r="B198" s="155"/>
      <c r="C198" s="155"/>
      <c r="D198" s="155"/>
      <c r="E198" s="155"/>
      <c r="F198" s="155"/>
      <c r="G198" s="31" t="s">
        <v>156</v>
      </c>
      <c r="H198" s="31" t="s">
        <v>9</v>
      </c>
      <c r="I198" s="31" t="s">
        <v>156</v>
      </c>
      <c r="J198" s="31" t="s">
        <v>9</v>
      </c>
      <c r="K198" s="31" t="s">
        <v>156</v>
      </c>
      <c r="L198" s="31" t="s">
        <v>9</v>
      </c>
    </row>
    <row r="199" spans="2:12" s="84" customFormat="1" ht="10.5">
      <c r="B199" s="60" t="s">
        <v>150</v>
      </c>
      <c r="C199" s="69" t="s">
        <v>222</v>
      </c>
      <c r="D199" s="60" t="s">
        <v>12</v>
      </c>
      <c r="E199" s="59" t="s">
        <v>362</v>
      </c>
      <c r="F199" s="60" t="s">
        <v>111</v>
      </c>
      <c r="G199" s="61" t="s">
        <v>10</v>
      </c>
      <c r="H199" s="62">
        <v>4168</v>
      </c>
      <c r="I199" s="61" t="s">
        <v>10</v>
      </c>
      <c r="J199" s="61">
        <v>2568</v>
      </c>
      <c r="K199" s="61" t="s">
        <v>10</v>
      </c>
      <c r="L199" s="61">
        <v>800</v>
      </c>
    </row>
    <row r="200" spans="2:12" s="40" customFormat="1" ht="10.5">
      <c r="B200" s="149" t="s">
        <v>11</v>
      </c>
      <c r="C200" s="150"/>
      <c r="D200" s="150"/>
      <c r="E200" s="150"/>
      <c r="F200" s="151"/>
      <c r="G200" s="33" t="s">
        <v>10</v>
      </c>
      <c r="H200" s="33">
        <f>SUM(H199:H199)</f>
        <v>4168</v>
      </c>
      <c r="I200" s="33" t="s">
        <v>10</v>
      </c>
      <c r="J200" s="33">
        <f>SUM(J199)</f>
        <v>2568</v>
      </c>
      <c r="K200" s="33" t="s">
        <v>10</v>
      </c>
      <c r="L200" s="33">
        <f>SUM(L199:L199)</f>
        <v>800</v>
      </c>
    </row>
    <row r="201" spans="2:12" s="40" customFormat="1" ht="9" customHeight="1">
      <c r="B201" s="48"/>
      <c r="C201" s="48"/>
      <c r="D201" s="48"/>
      <c r="E201" s="48"/>
      <c r="F201" s="48"/>
      <c r="G201" s="49"/>
      <c r="H201" s="49"/>
      <c r="I201" s="49"/>
      <c r="J201" s="49"/>
      <c r="K201" s="49"/>
      <c r="L201" s="49"/>
    </row>
    <row r="202" spans="2:12" s="40" customFormat="1" ht="9" customHeight="1">
      <c r="B202" s="48"/>
      <c r="C202" s="48"/>
      <c r="D202" s="48"/>
      <c r="E202" s="48"/>
      <c r="F202" s="48"/>
      <c r="G202" s="49"/>
      <c r="H202" s="49"/>
      <c r="I202" s="49"/>
      <c r="J202" s="49"/>
      <c r="K202" s="49"/>
      <c r="L202" s="49"/>
    </row>
    <row r="203" spans="2:12" s="40" customFormat="1" ht="9" customHeight="1">
      <c r="B203" s="48"/>
      <c r="C203" s="48"/>
      <c r="D203" s="48"/>
      <c r="E203" s="48"/>
      <c r="F203" s="48"/>
      <c r="G203" s="49"/>
      <c r="H203" s="49"/>
      <c r="I203" s="49"/>
      <c r="J203" s="49"/>
      <c r="K203" s="49"/>
      <c r="L203" s="49"/>
    </row>
    <row r="204" spans="2:4" ht="9" customHeight="1">
      <c r="B204" s="160" t="s">
        <v>0</v>
      </c>
      <c r="C204" s="160"/>
      <c r="D204" s="45" t="s">
        <v>249</v>
      </c>
    </row>
    <row r="205" spans="2:5" ht="9" customHeight="1">
      <c r="B205" s="160" t="s">
        <v>1</v>
      </c>
      <c r="C205" s="160"/>
      <c r="D205" s="46" t="s">
        <v>47</v>
      </c>
      <c r="E205" s="46"/>
    </row>
    <row r="206" spans="2:5" ht="9" customHeight="1">
      <c r="B206" s="160" t="s">
        <v>2</v>
      </c>
      <c r="C206" s="160"/>
      <c r="D206" s="46" t="s">
        <v>16</v>
      </c>
      <c r="E206" s="46"/>
    </row>
    <row r="207" ht="9" customHeight="1">
      <c r="L207" s="39" t="s">
        <v>50</v>
      </c>
    </row>
    <row r="208" spans="2:12" s="40" customFormat="1" ht="30.75" customHeight="1">
      <c r="B208" s="154" t="s">
        <v>4</v>
      </c>
      <c r="C208" s="154" t="s">
        <v>5</v>
      </c>
      <c r="D208" s="154" t="s">
        <v>96</v>
      </c>
      <c r="E208" s="154" t="s">
        <v>7</v>
      </c>
      <c r="F208" s="154" t="s">
        <v>8</v>
      </c>
      <c r="G208" s="159" t="s">
        <v>89</v>
      </c>
      <c r="H208" s="159"/>
      <c r="I208" s="152" t="s">
        <v>259</v>
      </c>
      <c r="J208" s="153"/>
      <c r="K208" s="152" t="s">
        <v>251</v>
      </c>
      <c r="L208" s="153"/>
    </row>
    <row r="209" spans="2:12" s="40" customFormat="1" ht="10.5">
      <c r="B209" s="155"/>
      <c r="C209" s="155"/>
      <c r="D209" s="155"/>
      <c r="E209" s="155"/>
      <c r="F209" s="155"/>
      <c r="G209" s="31" t="s">
        <v>156</v>
      </c>
      <c r="H209" s="31" t="s">
        <v>9</v>
      </c>
      <c r="I209" s="31" t="s">
        <v>156</v>
      </c>
      <c r="J209" s="31" t="s">
        <v>9</v>
      </c>
      <c r="K209" s="31" t="s">
        <v>156</v>
      </c>
      <c r="L209" s="31" t="s">
        <v>9</v>
      </c>
    </row>
    <row r="210" spans="2:12" s="84" customFormat="1" ht="10.5">
      <c r="B210" s="90" t="s">
        <v>223</v>
      </c>
      <c r="C210" s="69" t="s">
        <v>246</v>
      </c>
      <c r="D210" s="60" t="s">
        <v>68</v>
      </c>
      <c r="E210" s="69" t="s">
        <v>114</v>
      </c>
      <c r="F210" s="60" t="s">
        <v>277</v>
      </c>
      <c r="G210" s="61" t="s">
        <v>10</v>
      </c>
      <c r="H210" s="88">
        <v>2057</v>
      </c>
      <c r="I210" s="61" t="s">
        <v>10</v>
      </c>
      <c r="J210" s="61" t="s">
        <v>10</v>
      </c>
      <c r="K210" s="61" t="s">
        <v>10</v>
      </c>
      <c r="L210" s="70">
        <v>2057</v>
      </c>
    </row>
    <row r="211" spans="2:12" s="40" customFormat="1" ht="10.5">
      <c r="B211" s="149" t="s">
        <v>11</v>
      </c>
      <c r="C211" s="150"/>
      <c r="D211" s="150"/>
      <c r="E211" s="150"/>
      <c r="F211" s="151"/>
      <c r="G211" s="32" t="s">
        <v>10</v>
      </c>
      <c r="H211" s="33">
        <f>SUM(H210)</f>
        <v>2057</v>
      </c>
      <c r="I211" s="32" t="s">
        <v>10</v>
      </c>
      <c r="J211" s="33" t="s">
        <v>10</v>
      </c>
      <c r="K211" s="32" t="s">
        <v>10</v>
      </c>
      <c r="L211" s="33">
        <f>SUM(L210)</f>
        <v>2057</v>
      </c>
    </row>
    <row r="212" spans="2:9" ht="9" customHeight="1">
      <c r="B212" s="58"/>
      <c r="C212" s="51"/>
      <c r="D212" s="51"/>
      <c r="E212" s="51"/>
      <c r="F212" s="51"/>
      <c r="G212" s="51"/>
      <c r="H212" s="51"/>
      <c r="I212" s="51"/>
    </row>
    <row r="215" spans="2:4" ht="9" customHeight="1">
      <c r="B215" s="160" t="s">
        <v>0</v>
      </c>
      <c r="C215" s="160"/>
      <c r="D215" s="45" t="s">
        <v>249</v>
      </c>
    </row>
    <row r="216" spans="2:5" ht="9" customHeight="1">
      <c r="B216" s="160" t="s">
        <v>1</v>
      </c>
      <c r="C216" s="160"/>
      <c r="D216" s="46" t="s">
        <v>47</v>
      </c>
      <c r="E216" s="46"/>
    </row>
    <row r="217" spans="2:5" ht="9" customHeight="1">
      <c r="B217" s="160" t="s">
        <v>2</v>
      </c>
      <c r="C217" s="160"/>
      <c r="D217" s="46" t="s">
        <v>152</v>
      </c>
      <c r="E217" s="46"/>
    </row>
    <row r="218" ht="9" customHeight="1">
      <c r="L218" s="39" t="s">
        <v>50</v>
      </c>
    </row>
    <row r="219" spans="2:12" s="40" customFormat="1" ht="30.75" customHeight="1">
      <c r="B219" s="154" t="s">
        <v>4</v>
      </c>
      <c r="C219" s="154" t="s">
        <v>5</v>
      </c>
      <c r="D219" s="154" t="s">
        <v>96</v>
      </c>
      <c r="E219" s="154" t="s">
        <v>7</v>
      </c>
      <c r="F219" s="154" t="s">
        <v>8</v>
      </c>
      <c r="G219" s="159" t="s">
        <v>89</v>
      </c>
      <c r="H219" s="159"/>
      <c r="I219" s="152" t="s">
        <v>259</v>
      </c>
      <c r="J219" s="153"/>
      <c r="K219" s="152" t="s">
        <v>251</v>
      </c>
      <c r="L219" s="153"/>
    </row>
    <row r="220" spans="2:12" s="40" customFormat="1" ht="10.5">
      <c r="B220" s="155"/>
      <c r="C220" s="155"/>
      <c r="D220" s="155"/>
      <c r="E220" s="155"/>
      <c r="F220" s="155"/>
      <c r="G220" s="31" t="s">
        <v>156</v>
      </c>
      <c r="H220" s="31" t="s">
        <v>9</v>
      </c>
      <c r="I220" s="31" t="s">
        <v>156</v>
      </c>
      <c r="J220" s="31" t="s">
        <v>9</v>
      </c>
      <c r="K220" s="31" t="s">
        <v>156</v>
      </c>
      <c r="L220" s="31" t="s">
        <v>9</v>
      </c>
    </row>
    <row r="221" spans="2:12" s="84" customFormat="1" ht="10.5">
      <c r="B221" s="90" t="s">
        <v>69</v>
      </c>
      <c r="C221" s="69" t="s">
        <v>363</v>
      </c>
      <c r="D221" s="156" t="s">
        <v>68</v>
      </c>
      <c r="E221" s="69" t="s">
        <v>364</v>
      </c>
      <c r="F221" s="60" t="s">
        <v>132</v>
      </c>
      <c r="G221" s="61"/>
      <c r="H221" s="88"/>
      <c r="I221" s="61"/>
      <c r="J221" s="61"/>
      <c r="K221" s="61"/>
      <c r="L221" s="70"/>
    </row>
    <row r="222" spans="2:12" s="84" customFormat="1" ht="10.5">
      <c r="B222" s="89"/>
      <c r="C222" s="146" t="s">
        <v>62</v>
      </c>
      <c r="D222" s="157"/>
      <c r="E222" s="146" t="s">
        <v>112</v>
      </c>
      <c r="F222" s="144" t="s">
        <v>148</v>
      </c>
      <c r="G222" s="143" t="s">
        <v>10</v>
      </c>
      <c r="H222" s="147">
        <v>4142</v>
      </c>
      <c r="I222" s="143" t="s">
        <v>10</v>
      </c>
      <c r="J222" s="143">
        <v>4142</v>
      </c>
      <c r="K222" s="143" t="s">
        <v>10</v>
      </c>
      <c r="L222" s="143" t="s">
        <v>10</v>
      </c>
    </row>
    <row r="223" spans="2:12" s="84" customFormat="1" ht="10.5">
      <c r="B223" s="89"/>
      <c r="C223" s="146" t="s">
        <v>87</v>
      </c>
      <c r="D223" s="157"/>
      <c r="E223" s="146" t="s">
        <v>113</v>
      </c>
      <c r="F223" s="144" t="s">
        <v>132</v>
      </c>
      <c r="G223" s="143" t="s">
        <v>10</v>
      </c>
      <c r="H223" s="147">
        <v>15340</v>
      </c>
      <c r="I223" s="143" t="s">
        <v>10</v>
      </c>
      <c r="J223" s="143">
        <v>14240</v>
      </c>
      <c r="K223" s="143" t="s">
        <v>10</v>
      </c>
      <c r="L223" s="143">
        <v>1100</v>
      </c>
    </row>
    <row r="224" spans="2:12" s="40" customFormat="1" ht="10.5">
      <c r="B224" s="149" t="s">
        <v>11</v>
      </c>
      <c r="C224" s="150"/>
      <c r="D224" s="150"/>
      <c r="E224" s="150"/>
      <c r="F224" s="151"/>
      <c r="G224" s="32" t="s">
        <v>10</v>
      </c>
      <c r="H224" s="33">
        <f>SUM(H222:H223)</f>
        <v>19482</v>
      </c>
      <c r="I224" s="32" t="s">
        <v>10</v>
      </c>
      <c r="J224" s="33">
        <f>SUM(J222:J223)</f>
        <v>18382</v>
      </c>
      <c r="K224" s="32" t="s">
        <v>10</v>
      </c>
      <c r="L224" s="33">
        <f>SUM(L223)</f>
        <v>1100</v>
      </c>
    </row>
  </sheetData>
  <sheetProtection password="DEE4" sheet="1" formatCells="0" formatColumns="0" formatRows="0" insertColumns="0" insertRows="0" insertHyperlinks="0" deleteColumns="0" deleteRows="0" sort="0" autoFilter="0" pivotTables="0"/>
  <mergeCells count="236">
    <mergeCell ref="G113:H113"/>
    <mergeCell ref="I113:J113"/>
    <mergeCell ref="K113:L113"/>
    <mergeCell ref="B119:F119"/>
    <mergeCell ref="D151:D153"/>
    <mergeCell ref="B137:C137"/>
    <mergeCell ref="G125:H125"/>
    <mergeCell ref="F140:F141"/>
    <mergeCell ref="F149:F150"/>
    <mergeCell ref="I140:J140"/>
    <mergeCell ref="I186:J186"/>
    <mergeCell ref="K186:L186"/>
    <mergeCell ref="B189:F189"/>
    <mergeCell ref="F154:F155"/>
    <mergeCell ref="B151:B153"/>
    <mergeCell ref="D154:D155"/>
    <mergeCell ref="B178:F178"/>
    <mergeCell ref="B171:C171"/>
    <mergeCell ref="D111:E111"/>
    <mergeCell ref="B113:B114"/>
    <mergeCell ref="C113:C114"/>
    <mergeCell ref="D113:D114"/>
    <mergeCell ref="E113:E114"/>
    <mergeCell ref="B154:B155"/>
    <mergeCell ref="B147:C147"/>
    <mergeCell ref="D140:D141"/>
    <mergeCell ref="E154:E155"/>
    <mergeCell ref="E140:E141"/>
    <mergeCell ref="I99:J99"/>
    <mergeCell ref="K99:L99"/>
    <mergeCell ref="G99:H99"/>
    <mergeCell ref="B99:B100"/>
    <mergeCell ref="C99:C100"/>
    <mergeCell ref="D99:D100"/>
    <mergeCell ref="I219:J219"/>
    <mergeCell ref="K219:L219"/>
    <mergeCell ref="B211:F211"/>
    <mergeCell ref="G208:H208"/>
    <mergeCell ref="K208:L208"/>
    <mergeCell ref="B219:B220"/>
    <mergeCell ref="C219:C220"/>
    <mergeCell ref="D219:D220"/>
    <mergeCell ref="E219:E220"/>
    <mergeCell ref="F219:F220"/>
    <mergeCell ref="I67:J67"/>
    <mergeCell ref="K67:L67"/>
    <mergeCell ref="B78:B79"/>
    <mergeCell ref="C78:C79"/>
    <mergeCell ref="D78:D79"/>
    <mergeCell ref="E78:E79"/>
    <mergeCell ref="F78:F79"/>
    <mergeCell ref="I78:J78"/>
    <mergeCell ref="K78:L78"/>
    <mergeCell ref="G78:H78"/>
    <mergeCell ref="B70:F70"/>
    <mergeCell ref="I37:J37"/>
    <mergeCell ref="K37:L37"/>
    <mergeCell ref="B39:B42"/>
    <mergeCell ref="B52:B53"/>
    <mergeCell ref="C52:C53"/>
    <mergeCell ref="D52:D53"/>
    <mergeCell ref="E52:E53"/>
    <mergeCell ref="I52:J52"/>
    <mergeCell ref="K52:L52"/>
    <mergeCell ref="B175:B176"/>
    <mergeCell ref="C175:C176"/>
    <mergeCell ref="D175:D176"/>
    <mergeCell ref="B140:B141"/>
    <mergeCell ref="C140:C141"/>
    <mergeCell ref="B172:C172"/>
    <mergeCell ref="B145:C145"/>
    <mergeCell ref="B149:B150"/>
    <mergeCell ref="E175:E176"/>
    <mergeCell ref="F175:F176"/>
    <mergeCell ref="G175:H175"/>
    <mergeCell ref="B156:F156"/>
    <mergeCell ref="G162:H162"/>
    <mergeCell ref="B160:C160"/>
    <mergeCell ref="B162:B163"/>
    <mergeCell ref="B169:F169"/>
    <mergeCell ref="D162:D163"/>
    <mergeCell ref="E162:E163"/>
    <mergeCell ref="D109:E109"/>
    <mergeCell ref="C162:C163"/>
    <mergeCell ref="B131:F131"/>
    <mergeCell ref="B2:C2"/>
    <mergeCell ref="B3:C3"/>
    <mergeCell ref="B4:C4"/>
    <mergeCell ref="D2:E2"/>
    <mergeCell ref="D3:E3"/>
    <mergeCell ref="D4:E4"/>
    <mergeCell ref="F37:F38"/>
    <mergeCell ref="F113:F114"/>
    <mergeCell ref="B164:B165"/>
    <mergeCell ref="D164:D165"/>
    <mergeCell ref="D149:D150"/>
    <mergeCell ref="B166:B168"/>
    <mergeCell ref="B121:C121"/>
    <mergeCell ref="B136:C136"/>
    <mergeCell ref="C28:C29"/>
    <mergeCell ref="D96:E96"/>
    <mergeCell ref="E67:E68"/>
    <mergeCell ref="F67:F68"/>
    <mergeCell ref="D74:E74"/>
    <mergeCell ref="D75:E75"/>
    <mergeCell ref="D76:E76"/>
    <mergeCell ref="B107:F107"/>
    <mergeCell ref="D95:E95"/>
    <mergeCell ref="B64:C64"/>
    <mergeCell ref="B65:C65"/>
    <mergeCell ref="B22:F22"/>
    <mergeCell ref="B50:C50"/>
    <mergeCell ref="B48:C48"/>
    <mergeCell ref="C37:C38"/>
    <mergeCell ref="D37:D38"/>
    <mergeCell ref="E37:E38"/>
    <mergeCell ref="E149:E150"/>
    <mergeCell ref="G140:H140"/>
    <mergeCell ref="G52:H52"/>
    <mergeCell ref="B33:C33"/>
    <mergeCell ref="I28:J28"/>
    <mergeCell ref="B159:C159"/>
    <mergeCell ref="B28:B29"/>
    <mergeCell ref="D28:D29"/>
    <mergeCell ref="E28:E29"/>
    <mergeCell ref="B63:C63"/>
    <mergeCell ref="B17:C17"/>
    <mergeCell ref="B24:C24"/>
    <mergeCell ref="B25:C25"/>
    <mergeCell ref="B26:C26"/>
    <mergeCell ref="C149:C150"/>
    <mergeCell ref="G6:H6"/>
    <mergeCell ref="G19:H19"/>
    <mergeCell ref="D25:E25"/>
    <mergeCell ref="G28:H28"/>
    <mergeCell ref="F28:F29"/>
    <mergeCell ref="B186:B187"/>
    <mergeCell ref="C186:C187"/>
    <mergeCell ref="D186:D187"/>
    <mergeCell ref="E186:E187"/>
    <mergeCell ref="F186:F187"/>
    <mergeCell ref="I6:J6"/>
    <mergeCell ref="G149:H149"/>
    <mergeCell ref="B13:F13"/>
    <mergeCell ref="B15:C15"/>
    <mergeCell ref="B16:C16"/>
    <mergeCell ref="B182:C182"/>
    <mergeCell ref="B183:C183"/>
    <mergeCell ref="K28:L28"/>
    <mergeCell ref="K140:L140"/>
    <mergeCell ref="D138:E138"/>
    <mergeCell ref="B138:C138"/>
    <mergeCell ref="B143:F143"/>
    <mergeCell ref="I149:J149"/>
    <mergeCell ref="I162:J162"/>
    <mergeCell ref="I125:J125"/>
    <mergeCell ref="B197:B198"/>
    <mergeCell ref="C197:C198"/>
    <mergeCell ref="F162:F163"/>
    <mergeCell ref="K162:L162"/>
    <mergeCell ref="K149:L149"/>
    <mergeCell ref="B173:C173"/>
    <mergeCell ref="B158:C158"/>
    <mergeCell ref="B184:C184"/>
    <mergeCell ref="I175:J175"/>
    <mergeCell ref="D166:D168"/>
    <mergeCell ref="I208:J208"/>
    <mergeCell ref="B31:F31"/>
    <mergeCell ref="B34:C34"/>
    <mergeCell ref="G37:H37"/>
    <mergeCell ref="B35:C35"/>
    <mergeCell ref="B37:B38"/>
    <mergeCell ref="F208:F209"/>
    <mergeCell ref="B206:C206"/>
    <mergeCell ref="B204:C204"/>
    <mergeCell ref="B205:C205"/>
    <mergeCell ref="D50:E50"/>
    <mergeCell ref="B59:F59"/>
    <mergeCell ref="F52:F53"/>
    <mergeCell ref="D208:D209"/>
    <mergeCell ref="E208:E209"/>
    <mergeCell ref="B43:F43"/>
    <mergeCell ref="B194:C194"/>
    <mergeCell ref="E197:E198"/>
    <mergeCell ref="F197:F198"/>
    <mergeCell ref="B195:C195"/>
    <mergeCell ref="G67:H67"/>
    <mergeCell ref="E99:E100"/>
    <mergeCell ref="F99:F100"/>
    <mergeCell ref="C67:C68"/>
    <mergeCell ref="D110:E110"/>
    <mergeCell ref="B103:B104"/>
    <mergeCell ref="B81:F81"/>
    <mergeCell ref="B67:B68"/>
    <mergeCell ref="D97:E97"/>
    <mergeCell ref="D67:D68"/>
    <mergeCell ref="K125:L125"/>
    <mergeCell ref="B122:C122"/>
    <mergeCell ref="B123:C123"/>
    <mergeCell ref="D123:E123"/>
    <mergeCell ref="F125:F126"/>
    <mergeCell ref="G197:H197"/>
    <mergeCell ref="I197:J197"/>
    <mergeCell ref="K197:L197"/>
    <mergeCell ref="D125:D126"/>
    <mergeCell ref="E125:E126"/>
    <mergeCell ref="G186:H186"/>
    <mergeCell ref="K175:L175"/>
    <mergeCell ref="B146:C146"/>
    <mergeCell ref="G219:H219"/>
    <mergeCell ref="B215:C215"/>
    <mergeCell ref="B216:C216"/>
    <mergeCell ref="B217:C217"/>
    <mergeCell ref="B208:B209"/>
    <mergeCell ref="C208:C209"/>
    <mergeCell ref="B200:F200"/>
    <mergeCell ref="D6:D7"/>
    <mergeCell ref="E6:E7"/>
    <mergeCell ref="F6:F7"/>
    <mergeCell ref="B6:B7"/>
    <mergeCell ref="D221:D223"/>
    <mergeCell ref="B193:C193"/>
    <mergeCell ref="D197:D198"/>
    <mergeCell ref="B49:C49"/>
    <mergeCell ref="B125:B126"/>
    <mergeCell ref="C125:C126"/>
    <mergeCell ref="B224:F224"/>
    <mergeCell ref="K6:L6"/>
    <mergeCell ref="B19:B20"/>
    <mergeCell ref="C19:C20"/>
    <mergeCell ref="D19:D20"/>
    <mergeCell ref="E19:E20"/>
    <mergeCell ref="F19:F20"/>
    <mergeCell ref="I19:J19"/>
    <mergeCell ref="K19:L19"/>
    <mergeCell ref="C6:C7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landscape" paperSize="9" scale="95" r:id="rId1"/>
  <headerFooter alignWithMargins="0">
    <oddFooter>&amp;CSayfa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39"/>
  <sheetViews>
    <sheetView zoomScale="130" zoomScaleNormal="130" zoomScalePageLayoutView="0" workbookViewId="0" topLeftCell="A1">
      <selection activeCell="G37" sqref="G37"/>
    </sheetView>
  </sheetViews>
  <sheetFormatPr defaultColWidth="9.140625" defaultRowHeight="12.75"/>
  <cols>
    <col min="1" max="1" width="11.28125" style="11" customWidth="1"/>
    <col min="2" max="2" width="28.421875" style="24" customWidth="1"/>
    <col min="3" max="3" width="18.00390625" style="24" customWidth="1"/>
    <col min="4" max="4" width="19.57421875" style="24" customWidth="1"/>
    <col min="5" max="5" width="9.140625" style="27" customWidth="1"/>
    <col min="6" max="6" width="9.140625" style="11" bestFit="1" customWidth="1"/>
    <col min="7" max="7" width="10.57421875" style="11" bestFit="1" customWidth="1"/>
    <col min="8" max="8" width="8.7109375" style="11" bestFit="1" customWidth="1"/>
    <col min="9" max="9" width="9.421875" style="11" bestFit="1" customWidth="1"/>
    <col min="10" max="11" width="9.57421875" style="11" bestFit="1" customWidth="1"/>
    <col min="12" max="16384" width="9.140625" style="11" customWidth="1"/>
  </cols>
  <sheetData>
    <row r="3" spans="1:11" ht="15">
      <c r="A3" s="169" t="s">
        <v>20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2:11" ht="9">
      <c r="B4" s="23"/>
      <c r="C4" s="23"/>
      <c r="D4" s="23"/>
      <c r="E4" s="25"/>
      <c r="F4" s="12"/>
      <c r="G4" s="12"/>
      <c r="H4" s="12"/>
      <c r="I4" s="12"/>
      <c r="J4" s="12"/>
      <c r="K4" s="13" t="s">
        <v>55</v>
      </c>
    </row>
    <row r="5" spans="1:11" s="17" customFormat="1" ht="26.25" customHeight="1">
      <c r="A5" s="154" t="s">
        <v>4</v>
      </c>
      <c r="B5" s="154" t="s">
        <v>5</v>
      </c>
      <c r="C5" s="154" t="s">
        <v>6</v>
      </c>
      <c r="D5" s="154" t="s">
        <v>7</v>
      </c>
      <c r="E5" s="154" t="s">
        <v>8</v>
      </c>
      <c r="F5" s="159" t="s">
        <v>89</v>
      </c>
      <c r="G5" s="159"/>
      <c r="H5" s="152" t="s">
        <v>250</v>
      </c>
      <c r="I5" s="153"/>
      <c r="J5" s="152" t="s">
        <v>251</v>
      </c>
      <c r="K5" s="153"/>
    </row>
    <row r="6" spans="1:11" s="17" customFormat="1" ht="10.5">
      <c r="A6" s="170"/>
      <c r="B6" s="170"/>
      <c r="C6" s="170"/>
      <c r="D6" s="170"/>
      <c r="E6" s="170"/>
      <c r="F6" s="133" t="s">
        <v>156</v>
      </c>
      <c r="G6" s="133" t="s">
        <v>9</v>
      </c>
      <c r="H6" s="133" t="s">
        <v>156</v>
      </c>
      <c r="I6" s="133" t="s">
        <v>9</v>
      </c>
      <c r="J6" s="133" t="s">
        <v>156</v>
      </c>
      <c r="K6" s="133" t="s">
        <v>9</v>
      </c>
    </row>
    <row r="7" spans="1:11" s="17" customFormat="1" ht="31.5" customHeight="1">
      <c r="A7" s="156" t="s">
        <v>159</v>
      </c>
      <c r="B7" s="69" t="s">
        <v>264</v>
      </c>
      <c r="C7" s="156" t="s">
        <v>160</v>
      </c>
      <c r="D7" s="156" t="s">
        <v>266</v>
      </c>
      <c r="E7" s="171" t="s">
        <v>267</v>
      </c>
      <c r="F7" s="156">
        <v>187243</v>
      </c>
      <c r="G7" s="61">
        <v>239475</v>
      </c>
      <c r="H7" s="156">
        <v>1550</v>
      </c>
      <c r="I7" s="61">
        <v>3041</v>
      </c>
      <c r="J7" s="156">
        <v>800</v>
      </c>
      <c r="K7" s="61">
        <v>1300</v>
      </c>
    </row>
    <row r="8" spans="1:11" s="17" customFormat="1" ht="10.5">
      <c r="A8" s="161"/>
      <c r="B8" s="136" t="s">
        <v>265</v>
      </c>
      <c r="C8" s="161"/>
      <c r="D8" s="161"/>
      <c r="E8" s="172"/>
      <c r="F8" s="161"/>
      <c r="G8" s="137" t="s">
        <v>268</v>
      </c>
      <c r="H8" s="161"/>
      <c r="I8" s="137" t="s">
        <v>269</v>
      </c>
      <c r="J8" s="161"/>
      <c r="K8" s="137" t="s">
        <v>270</v>
      </c>
    </row>
    <row r="9" spans="1:11" s="21" customFormat="1" ht="31.5">
      <c r="A9" s="63" t="s">
        <v>130</v>
      </c>
      <c r="B9" s="64" t="s">
        <v>161</v>
      </c>
      <c r="C9" s="64" t="s">
        <v>162</v>
      </c>
      <c r="D9" s="64" t="s">
        <v>271</v>
      </c>
      <c r="E9" s="63" t="s">
        <v>272</v>
      </c>
      <c r="F9" s="135" t="s">
        <v>10</v>
      </c>
      <c r="G9" s="135">
        <v>66568</v>
      </c>
      <c r="H9" s="135" t="s">
        <v>10</v>
      </c>
      <c r="I9" s="135">
        <v>19460</v>
      </c>
      <c r="J9" s="135" t="s">
        <v>10</v>
      </c>
      <c r="K9" s="135">
        <v>3018</v>
      </c>
    </row>
    <row r="10" spans="1:11" s="21" customFormat="1" ht="31.5">
      <c r="A10" s="66" t="s">
        <v>276</v>
      </c>
      <c r="B10" s="67" t="s">
        <v>273</v>
      </c>
      <c r="C10" s="67" t="s">
        <v>274</v>
      </c>
      <c r="D10" s="67" t="s">
        <v>275</v>
      </c>
      <c r="E10" s="66" t="s">
        <v>277</v>
      </c>
      <c r="F10" s="65" t="s">
        <v>10</v>
      </c>
      <c r="G10" s="65">
        <v>538702</v>
      </c>
      <c r="H10" s="65" t="s">
        <v>10</v>
      </c>
      <c r="I10" s="65" t="s">
        <v>10</v>
      </c>
      <c r="J10" s="65" t="s">
        <v>10</v>
      </c>
      <c r="K10" s="65">
        <v>538702</v>
      </c>
    </row>
    <row r="11" spans="1:11" s="21" customFormat="1" ht="31.5">
      <c r="A11" s="66" t="s">
        <v>278</v>
      </c>
      <c r="B11" s="67" t="s">
        <v>279</v>
      </c>
      <c r="C11" s="67" t="s">
        <v>300</v>
      </c>
      <c r="D11" s="67" t="s">
        <v>280</v>
      </c>
      <c r="E11" s="66" t="s">
        <v>277</v>
      </c>
      <c r="F11" s="65" t="s">
        <v>10</v>
      </c>
      <c r="G11" s="65">
        <v>12742</v>
      </c>
      <c r="H11" s="65" t="s">
        <v>10</v>
      </c>
      <c r="I11" s="65" t="s">
        <v>10</v>
      </c>
      <c r="J11" s="65" t="s">
        <v>10</v>
      </c>
      <c r="K11" s="65">
        <v>12742</v>
      </c>
    </row>
    <row r="12" spans="1:11" s="21" customFormat="1" ht="21">
      <c r="A12" s="66" t="s">
        <v>281</v>
      </c>
      <c r="B12" s="67" t="s">
        <v>282</v>
      </c>
      <c r="C12" s="67" t="s">
        <v>283</v>
      </c>
      <c r="D12" s="67" t="s">
        <v>284</v>
      </c>
      <c r="E12" s="66" t="s">
        <v>277</v>
      </c>
      <c r="F12" s="65" t="s">
        <v>10</v>
      </c>
      <c r="G12" s="65">
        <v>1163</v>
      </c>
      <c r="H12" s="65" t="s">
        <v>10</v>
      </c>
      <c r="I12" s="65" t="s">
        <v>10</v>
      </c>
      <c r="J12" s="65" t="s">
        <v>10</v>
      </c>
      <c r="K12" s="65">
        <v>1163</v>
      </c>
    </row>
    <row r="13" spans="1:11" s="21" customFormat="1" ht="10.5">
      <c r="A13" s="66" t="s">
        <v>285</v>
      </c>
      <c r="B13" s="67" t="s">
        <v>286</v>
      </c>
      <c r="C13" s="67" t="s">
        <v>287</v>
      </c>
      <c r="D13" s="67" t="s">
        <v>288</v>
      </c>
      <c r="E13" s="66" t="s">
        <v>131</v>
      </c>
      <c r="F13" s="65" t="s">
        <v>10</v>
      </c>
      <c r="G13" s="65">
        <v>95000</v>
      </c>
      <c r="H13" s="65" t="s">
        <v>10</v>
      </c>
      <c r="I13" s="65">
        <v>2000</v>
      </c>
      <c r="J13" s="65" t="s">
        <v>10</v>
      </c>
      <c r="K13" s="65">
        <v>8000</v>
      </c>
    </row>
    <row r="14" spans="1:11" s="21" customFormat="1" ht="21">
      <c r="A14" s="66" t="s">
        <v>80</v>
      </c>
      <c r="B14" s="67" t="s">
        <v>97</v>
      </c>
      <c r="C14" s="67" t="s">
        <v>158</v>
      </c>
      <c r="D14" s="67" t="s">
        <v>289</v>
      </c>
      <c r="E14" s="66" t="s">
        <v>131</v>
      </c>
      <c r="F14" s="65" t="s">
        <v>10</v>
      </c>
      <c r="G14" s="65">
        <v>325000</v>
      </c>
      <c r="H14" s="65" t="s">
        <v>10</v>
      </c>
      <c r="I14" s="65">
        <v>2000</v>
      </c>
      <c r="J14" s="65" t="s">
        <v>10</v>
      </c>
      <c r="K14" s="65">
        <v>8000</v>
      </c>
    </row>
    <row r="15" spans="1:11" s="21" customFormat="1" ht="21">
      <c r="A15" s="66" t="s">
        <v>81</v>
      </c>
      <c r="B15" s="67" t="s">
        <v>98</v>
      </c>
      <c r="C15" s="67" t="s">
        <v>158</v>
      </c>
      <c r="D15" s="67" t="s">
        <v>165</v>
      </c>
      <c r="E15" s="66" t="s">
        <v>131</v>
      </c>
      <c r="F15" s="65" t="s">
        <v>10</v>
      </c>
      <c r="G15" s="65">
        <v>525000</v>
      </c>
      <c r="H15" s="65" t="s">
        <v>10</v>
      </c>
      <c r="I15" s="65">
        <v>2000</v>
      </c>
      <c r="J15" s="65" t="s">
        <v>10</v>
      </c>
      <c r="K15" s="65">
        <v>7000</v>
      </c>
    </row>
    <row r="16" spans="1:12" s="21" customFormat="1" ht="42">
      <c r="A16" s="156" t="s">
        <v>291</v>
      </c>
      <c r="B16" s="71" t="s">
        <v>292</v>
      </c>
      <c r="C16" s="67" t="s">
        <v>293</v>
      </c>
      <c r="D16" s="67" t="s">
        <v>294</v>
      </c>
      <c r="E16" s="66"/>
      <c r="F16" s="65"/>
      <c r="G16" s="72"/>
      <c r="H16" s="65"/>
      <c r="I16" s="65"/>
      <c r="J16" s="65"/>
      <c r="K16" s="72"/>
      <c r="L16" s="29"/>
    </row>
    <row r="17" spans="1:12" s="21" customFormat="1" ht="21">
      <c r="A17" s="157"/>
      <c r="B17" s="79" t="s">
        <v>133</v>
      </c>
      <c r="C17" s="75" t="s">
        <v>295</v>
      </c>
      <c r="D17" s="79" t="s">
        <v>296</v>
      </c>
      <c r="E17" s="80" t="s">
        <v>131</v>
      </c>
      <c r="F17" s="81" t="s">
        <v>10</v>
      </c>
      <c r="G17" s="81">
        <v>3222650</v>
      </c>
      <c r="H17" s="77" t="s">
        <v>10</v>
      </c>
      <c r="I17" s="77">
        <v>717330</v>
      </c>
      <c r="J17" s="81" t="s">
        <v>10</v>
      </c>
      <c r="K17" s="82">
        <v>50000</v>
      </c>
      <c r="L17" s="29"/>
    </row>
    <row r="18" spans="1:12" s="21" customFormat="1" ht="42">
      <c r="A18" s="161"/>
      <c r="B18" s="74" t="s">
        <v>297</v>
      </c>
      <c r="C18" s="75" t="s">
        <v>167</v>
      </c>
      <c r="D18" s="74" t="s">
        <v>298</v>
      </c>
      <c r="E18" s="76" t="s">
        <v>299</v>
      </c>
      <c r="F18" s="77" t="s">
        <v>10</v>
      </c>
      <c r="G18" s="77">
        <v>2505695</v>
      </c>
      <c r="H18" s="77" t="s">
        <v>10</v>
      </c>
      <c r="I18" s="77">
        <v>366854</v>
      </c>
      <c r="J18" s="77" t="s">
        <v>10</v>
      </c>
      <c r="K18" s="78">
        <v>1000</v>
      </c>
      <c r="L18" s="29"/>
    </row>
    <row r="19" spans="1:12" s="21" customFormat="1" ht="52.5">
      <c r="A19" s="66" t="s">
        <v>168</v>
      </c>
      <c r="B19" s="71" t="s">
        <v>169</v>
      </c>
      <c r="C19" s="67" t="s">
        <v>170</v>
      </c>
      <c r="D19" s="67" t="s">
        <v>171</v>
      </c>
      <c r="E19" s="66" t="s">
        <v>125</v>
      </c>
      <c r="F19" s="65" t="s">
        <v>10</v>
      </c>
      <c r="G19" s="72">
        <v>10147</v>
      </c>
      <c r="H19" s="65" t="s">
        <v>10</v>
      </c>
      <c r="I19" s="65">
        <v>3765</v>
      </c>
      <c r="J19" s="65" t="s">
        <v>10</v>
      </c>
      <c r="K19" s="72">
        <v>2000</v>
      </c>
      <c r="L19" s="29"/>
    </row>
    <row r="20" spans="1:12" s="21" customFormat="1" ht="63">
      <c r="A20" s="73" t="s">
        <v>301</v>
      </c>
      <c r="B20" s="130" t="s">
        <v>302</v>
      </c>
      <c r="C20" s="131" t="s">
        <v>303</v>
      </c>
      <c r="D20" s="131" t="s">
        <v>304</v>
      </c>
      <c r="E20" s="73" t="s">
        <v>193</v>
      </c>
      <c r="F20" s="128" t="s">
        <v>10</v>
      </c>
      <c r="G20" s="132">
        <v>19000</v>
      </c>
      <c r="H20" s="128" t="s">
        <v>10</v>
      </c>
      <c r="I20" s="128" t="s">
        <v>10</v>
      </c>
      <c r="J20" s="128" t="s">
        <v>10</v>
      </c>
      <c r="K20" s="132">
        <v>9000</v>
      </c>
      <c r="L20" s="29"/>
    </row>
    <row r="21" spans="1:12" s="21" customFormat="1" ht="31.5">
      <c r="A21" s="60" t="s">
        <v>305</v>
      </c>
      <c r="B21" s="68" t="s">
        <v>65</v>
      </c>
      <c r="C21" s="69" t="s">
        <v>172</v>
      </c>
      <c r="D21" s="69" t="s">
        <v>306</v>
      </c>
      <c r="E21" s="60" t="s">
        <v>277</v>
      </c>
      <c r="F21" s="61" t="s">
        <v>10</v>
      </c>
      <c r="G21" s="70">
        <v>1958</v>
      </c>
      <c r="H21" s="138" t="s">
        <v>10</v>
      </c>
      <c r="I21" s="61" t="s">
        <v>10</v>
      </c>
      <c r="J21" s="61" t="s">
        <v>10</v>
      </c>
      <c r="K21" s="70">
        <v>1958</v>
      </c>
      <c r="L21" s="29"/>
    </row>
    <row r="22" spans="1:12" s="21" customFormat="1" ht="21">
      <c r="A22" s="60" t="s">
        <v>174</v>
      </c>
      <c r="B22" s="68" t="s">
        <v>175</v>
      </c>
      <c r="C22" s="69" t="s">
        <v>176</v>
      </c>
      <c r="D22" s="69" t="s">
        <v>308</v>
      </c>
      <c r="E22" s="60" t="s">
        <v>263</v>
      </c>
      <c r="F22" s="61" t="s">
        <v>10</v>
      </c>
      <c r="G22" s="70">
        <v>1387355</v>
      </c>
      <c r="H22" s="61" t="s">
        <v>10</v>
      </c>
      <c r="I22" s="61">
        <v>247433</v>
      </c>
      <c r="J22" s="61" t="s">
        <v>10</v>
      </c>
      <c r="K22" s="70">
        <v>42010</v>
      </c>
      <c r="L22" s="29"/>
    </row>
    <row r="23" spans="1:12" s="21" customFormat="1" ht="31.5">
      <c r="A23" s="60" t="s">
        <v>141</v>
      </c>
      <c r="B23" s="68" t="s">
        <v>311</v>
      </c>
      <c r="C23" s="69" t="s">
        <v>182</v>
      </c>
      <c r="D23" s="69" t="s">
        <v>312</v>
      </c>
      <c r="E23" s="60" t="s">
        <v>183</v>
      </c>
      <c r="F23" s="61" t="s">
        <v>10</v>
      </c>
      <c r="G23" s="70">
        <v>844405</v>
      </c>
      <c r="H23" s="61" t="s">
        <v>10</v>
      </c>
      <c r="I23" s="61">
        <v>356492</v>
      </c>
      <c r="J23" s="61" t="s">
        <v>10</v>
      </c>
      <c r="K23" s="70">
        <v>9298</v>
      </c>
      <c r="L23" s="29"/>
    </row>
    <row r="24" spans="1:11" s="21" customFormat="1" ht="21">
      <c r="A24" s="66" t="s">
        <v>15</v>
      </c>
      <c r="B24" s="67" t="s">
        <v>184</v>
      </c>
      <c r="C24" s="67" t="s">
        <v>185</v>
      </c>
      <c r="D24" s="67" t="s">
        <v>104</v>
      </c>
      <c r="E24" s="66" t="s">
        <v>313</v>
      </c>
      <c r="F24" s="65" t="s">
        <v>10</v>
      </c>
      <c r="G24" s="72">
        <v>1669774</v>
      </c>
      <c r="H24" s="65" t="s">
        <v>10</v>
      </c>
      <c r="I24" s="72">
        <v>202732</v>
      </c>
      <c r="J24" s="65" t="s">
        <v>10</v>
      </c>
      <c r="K24" s="72">
        <v>11947</v>
      </c>
    </row>
    <row r="25" spans="1:11" s="21" customFormat="1" ht="63">
      <c r="A25" s="66" t="s">
        <v>314</v>
      </c>
      <c r="B25" s="67" t="s">
        <v>315</v>
      </c>
      <c r="C25" s="67" t="s">
        <v>316</v>
      </c>
      <c r="D25" s="67" t="s">
        <v>317</v>
      </c>
      <c r="E25" s="66" t="s">
        <v>125</v>
      </c>
      <c r="F25" s="65" t="s">
        <v>10</v>
      </c>
      <c r="G25" s="72">
        <v>48076</v>
      </c>
      <c r="H25" s="65" t="s">
        <v>10</v>
      </c>
      <c r="I25" s="72">
        <v>27026</v>
      </c>
      <c r="J25" s="65" t="s">
        <v>10</v>
      </c>
      <c r="K25" s="72">
        <v>14250</v>
      </c>
    </row>
    <row r="26" spans="1:11" s="21" customFormat="1" ht="31.5">
      <c r="A26" s="66" t="s">
        <v>318</v>
      </c>
      <c r="B26" s="67" t="s">
        <v>319</v>
      </c>
      <c r="C26" s="67" t="s">
        <v>320</v>
      </c>
      <c r="D26" s="67" t="s">
        <v>321</v>
      </c>
      <c r="E26" s="66" t="s">
        <v>180</v>
      </c>
      <c r="F26" s="65" t="s">
        <v>10</v>
      </c>
      <c r="G26" s="72">
        <v>210850</v>
      </c>
      <c r="H26" s="65" t="s">
        <v>10</v>
      </c>
      <c r="I26" s="72">
        <v>152208</v>
      </c>
      <c r="J26" s="65" t="s">
        <v>10</v>
      </c>
      <c r="K26" s="72">
        <v>30000</v>
      </c>
    </row>
    <row r="27" spans="1:11" s="21" customFormat="1" ht="21">
      <c r="A27" s="66" t="s">
        <v>322</v>
      </c>
      <c r="B27" s="67" t="s">
        <v>323</v>
      </c>
      <c r="C27" s="67" t="s">
        <v>324</v>
      </c>
      <c r="D27" s="67" t="s">
        <v>325</v>
      </c>
      <c r="E27" s="66" t="s">
        <v>125</v>
      </c>
      <c r="F27" s="65" t="s">
        <v>10</v>
      </c>
      <c r="G27" s="72">
        <v>9350</v>
      </c>
      <c r="H27" s="65" t="s">
        <v>10</v>
      </c>
      <c r="I27" s="72" t="s">
        <v>10</v>
      </c>
      <c r="J27" s="65" t="s">
        <v>10</v>
      </c>
      <c r="K27" s="72">
        <v>9000</v>
      </c>
    </row>
    <row r="28" spans="1:11" s="21" customFormat="1" ht="31.5">
      <c r="A28" s="66" t="s">
        <v>208</v>
      </c>
      <c r="B28" s="67" t="s">
        <v>209</v>
      </c>
      <c r="C28" s="67" t="s">
        <v>351</v>
      </c>
      <c r="D28" s="67" t="s">
        <v>352</v>
      </c>
      <c r="E28" s="66" t="s">
        <v>131</v>
      </c>
      <c r="F28" s="65" t="s">
        <v>10</v>
      </c>
      <c r="G28" s="72">
        <v>79424</v>
      </c>
      <c r="H28" s="65" t="s">
        <v>10</v>
      </c>
      <c r="I28" s="72">
        <v>250</v>
      </c>
      <c r="J28" s="65" t="s">
        <v>10</v>
      </c>
      <c r="K28" s="72">
        <v>4129</v>
      </c>
    </row>
    <row r="29" spans="1:11" s="21" customFormat="1" ht="42">
      <c r="A29" s="66" t="s">
        <v>118</v>
      </c>
      <c r="B29" s="69" t="s">
        <v>210</v>
      </c>
      <c r="C29" s="67" t="s">
        <v>211</v>
      </c>
      <c r="D29" s="69" t="s">
        <v>119</v>
      </c>
      <c r="E29" s="60" t="s">
        <v>189</v>
      </c>
      <c r="F29" s="61" t="s">
        <v>10</v>
      </c>
      <c r="G29" s="61">
        <v>181069</v>
      </c>
      <c r="H29" s="61" t="s">
        <v>10</v>
      </c>
      <c r="I29" s="61">
        <v>25000</v>
      </c>
      <c r="J29" s="61" t="s">
        <v>10</v>
      </c>
      <c r="K29" s="61">
        <v>20000</v>
      </c>
    </row>
    <row r="30" spans="1:11" s="21" customFormat="1" ht="31.5">
      <c r="A30" s="66" t="s">
        <v>353</v>
      </c>
      <c r="B30" s="69" t="s">
        <v>354</v>
      </c>
      <c r="C30" s="67" t="s">
        <v>355</v>
      </c>
      <c r="D30" s="69" t="s">
        <v>356</v>
      </c>
      <c r="E30" s="60" t="s">
        <v>164</v>
      </c>
      <c r="F30" s="61" t="s">
        <v>10</v>
      </c>
      <c r="G30" s="61">
        <v>301035</v>
      </c>
      <c r="H30" s="61" t="s">
        <v>10</v>
      </c>
      <c r="I30" s="61">
        <v>42707</v>
      </c>
      <c r="J30" s="61" t="s">
        <v>10</v>
      </c>
      <c r="K30" s="61">
        <v>45200</v>
      </c>
    </row>
    <row r="31" spans="1:11" s="21" customFormat="1" ht="10.5">
      <c r="A31" s="60" t="s">
        <v>149</v>
      </c>
      <c r="B31" s="69" t="s">
        <v>357</v>
      </c>
      <c r="C31" s="67" t="s">
        <v>213</v>
      </c>
      <c r="D31" s="69" t="s">
        <v>214</v>
      </c>
      <c r="E31" s="60" t="s">
        <v>260</v>
      </c>
      <c r="F31" s="61" t="s">
        <v>10</v>
      </c>
      <c r="G31" s="61">
        <v>220414</v>
      </c>
      <c r="H31" s="61" t="s">
        <v>10</v>
      </c>
      <c r="I31" s="61">
        <v>167660</v>
      </c>
      <c r="J31" s="61" t="s">
        <v>10</v>
      </c>
      <c r="K31" s="61">
        <v>4</v>
      </c>
    </row>
    <row r="32" spans="1:12" s="21" customFormat="1" ht="31.5">
      <c r="A32" s="60" t="s">
        <v>215</v>
      </c>
      <c r="B32" s="68" t="s">
        <v>216</v>
      </c>
      <c r="C32" s="69" t="s">
        <v>358</v>
      </c>
      <c r="D32" s="69" t="s">
        <v>359</v>
      </c>
      <c r="E32" s="60" t="s">
        <v>163</v>
      </c>
      <c r="F32" s="61" t="s">
        <v>10</v>
      </c>
      <c r="G32" s="70">
        <v>114070</v>
      </c>
      <c r="H32" s="61" t="s">
        <v>10</v>
      </c>
      <c r="I32" s="61">
        <v>23538</v>
      </c>
      <c r="J32" s="61" t="s">
        <v>10</v>
      </c>
      <c r="K32" s="70">
        <v>27000</v>
      </c>
      <c r="L32" s="29"/>
    </row>
    <row r="33" spans="1:12" s="21" customFormat="1" ht="31.5">
      <c r="A33" s="60" t="s">
        <v>217</v>
      </c>
      <c r="B33" s="68" t="s">
        <v>218</v>
      </c>
      <c r="C33" s="69" t="s">
        <v>219</v>
      </c>
      <c r="D33" s="69" t="s">
        <v>220</v>
      </c>
      <c r="E33" s="60" t="s">
        <v>221</v>
      </c>
      <c r="F33" s="61" t="s">
        <v>10</v>
      </c>
      <c r="G33" s="70">
        <v>2532</v>
      </c>
      <c r="H33" s="61" t="s">
        <v>10</v>
      </c>
      <c r="I33" s="61">
        <v>2101</v>
      </c>
      <c r="J33" s="61" t="s">
        <v>10</v>
      </c>
      <c r="K33" s="70">
        <v>431</v>
      </c>
      <c r="L33" s="29"/>
    </row>
    <row r="34" spans="1:12" s="21" customFormat="1" ht="52.5">
      <c r="A34" s="60" t="s">
        <v>224</v>
      </c>
      <c r="B34" s="68" t="s">
        <v>225</v>
      </c>
      <c r="C34" s="69" t="s">
        <v>365</v>
      </c>
      <c r="D34" s="69" t="s">
        <v>226</v>
      </c>
      <c r="E34" s="60" t="s">
        <v>193</v>
      </c>
      <c r="F34" s="61" t="s">
        <v>10</v>
      </c>
      <c r="G34" s="70">
        <v>1120</v>
      </c>
      <c r="H34" s="61" t="s">
        <v>10</v>
      </c>
      <c r="I34" s="61" t="s">
        <v>10</v>
      </c>
      <c r="J34" s="61" t="s">
        <v>10</v>
      </c>
      <c r="K34" s="70">
        <v>300</v>
      </c>
      <c r="L34" s="29"/>
    </row>
    <row r="35" spans="1:12" s="21" customFormat="1" ht="31.5">
      <c r="A35" s="60" t="s">
        <v>227</v>
      </c>
      <c r="B35" s="68" t="s">
        <v>228</v>
      </c>
      <c r="C35" s="69" t="s">
        <v>229</v>
      </c>
      <c r="D35" s="69" t="s">
        <v>366</v>
      </c>
      <c r="E35" s="60" t="s">
        <v>193</v>
      </c>
      <c r="F35" s="61" t="s">
        <v>10</v>
      </c>
      <c r="G35" s="70">
        <v>200000</v>
      </c>
      <c r="H35" s="61" t="s">
        <v>10</v>
      </c>
      <c r="I35" s="61" t="s">
        <v>10</v>
      </c>
      <c r="J35" s="61" t="s">
        <v>10</v>
      </c>
      <c r="K35" s="70">
        <v>20</v>
      </c>
      <c r="L35" s="29"/>
    </row>
    <row r="36" spans="1:12" s="21" customFormat="1" ht="31.5">
      <c r="A36" s="60" t="s">
        <v>376</v>
      </c>
      <c r="B36" s="68" t="s">
        <v>377</v>
      </c>
      <c r="C36" s="69" t="s">
        <v>378</v>
      </c>
      <c r="D36" s="69" t="s">
        <v>379</v>
      </c>
      <c r="E36" s="60" t="s">
        <v>163</v>
      </c>
      <c r="F36" s="61" t="s">
        <v>10</v>
      </c>
      <c r="G36" s="70">
        <v>331679</v>
      </c>
      <c r="H36" s="61" t="s">
        <v>10</v>
      </c>
      <c r="I36" s="61">
        <v>106680</v>
      </c>
      <c r="J36" s="61" t="s">
        <v>10</v>
      </c>
      <c r="K36" s="70">
        <v>25000</v>
      </c>
      <c r="L36" s="29"/>
    </row>
    <row r="37" spans="1:12" s="21" customFormat="1" ht="10.5">
      <c r="A37" s="60" t="s">
        <v>380</v>
      </c>
      <c r="B37" s="68" t="s">
        <v>381</v>
      </c>
      <c r="C37" s="69" t="s">
        <v>378</v>
      </c>
      <c r="D37" s="69" t="s">
        <v>382</v>
      </c>
      <c r="E37" s="60" t="s">
        <v>383</v>
      </c>
      <c r="F37" s="61" t="s">
        <v>10</v>
      </c>
      <c r="G37" s="70">
        <v>1342280</v>
      </c>
      <c r="H37" s="61" t="s">
        <v>10</v>
      </c>
      <c r="I37" s="61">
        <v>1192280</v>
      </c>
      <c r="J37" s="61" t="s">
        <v>10</v>
      </c>
      <c r="K37" s="70">
        <v>50000</v>
      </c>
      <c r="L37" s="29"/>
    </row>
    <row r="38" spans="1:11" s="40" customFormat="1" ht="10.5">
      <c r="A38" s="149" t="s">
        <v>11</v>
      </c>
      <c r="B38" s="150"/>
      <c r="C38" s="150"/>
      <c r="D38" s="150"/>
      <c r="E38" s="151"/>
      <c r="F38" s="129"/>
      <c r="G38" s="129">
        <f>G7+G9+G10+G11+G12+G13+G14+G15+G17+G18+G19+G20+G21+G22+G23+G24+G25+G26+G27+G28+G29+G30+G31+G32+G33+G34+G37</f>
        <v>13974854</v>
      </c>
      <c r="H38" s="129">
        <f>H7</f>
        <v>1550</v>
      </c>
      <c r="I38" s="129">
        <f>I7+I9+I13+I14+I15+I17+I18+I19+I22+I23+I24+I25+I26+I28+I29+I30+I31+I32+I33</f>
        <v>2363597</v>
      </c>
      <c r="J38" s="129">
        <f>J7</f>
        <v>800</v>
      </c>
      <c r="K38" s="129">
        <f>K7+K9+K10+K11+K12+K13+K14+K15+K17+K18+K19+K20+K21+K22+K23+K24+K25+K26+K27+K28+K29+K30+K31+K32+K33+K34+K37</f>
        <v>907452</v>
      </c>
    </row>
    <row r="39" spans="1:11" s="15" customFormat="1" ht="9">
      <c r="A39" s="16"/>
      <c r="B39" s="22"/>
      <c r="C39" s="22"/>
      <c r="D39" s="22"/>
      <c r="E39" s="26"/>
      <c r="F39" s="14"/>
      <c r="G39" s="14"/>
      <c r="H39" s="14"/>
      <c r="I39" s="14"/>
      <c r="J39" s="14"/>
      <c r="K39" s="14"/>
    </row>
  </sheetData>
  <sheetProtection password="DEE4" sheet="1" formatCells="0" formatColumns="0" formatRows="0" insertColumns="0" insertRows="0" insertHyperlinks="0" deleteColumns="0" deleteRows="0" sort="0" autoFilter="0" pivotTables="0"/>
  <mergeCells count="18">
    <mergeCell ref="C5:C6"/>
    <mergeCell ref="D5:D6"/>
    <mergeCell ref="E7:E8"/>
    <mergeCell ref="F7:F8"/>
    <mergeCell ref="H7:H8"/>
    <mergeCell ref="J7:J8"/>
    <mergeCell ref="C7:C8"/>
    <mergeCell ref="D7:D8"/>
    <mergeCell ref="A3:K3"/>
    <mergeCell ref="A38:E38"/>
    <mergeCell ref="F5:G5"/>
    <mergeCell ref="A16:A18"/>
    <mergeCell ref="E5:E6"/>
    <mergeCell ref="H5:I5"/>
    <mergeCell ref="J5:K5"/>
    <mergeCell ref="A5:A6"/>
    <mergeCell ref="B5:B6"/>
    <mergeCell ref="A7:A8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95" r:id="rId1"/>
  <headerFooter alignWithMargins="0">
    <oddFooter>&amp;CSayfa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144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15.8515625" style="6" customWidth="1"/>
    <col min="3" max="3" width="33.7109375" style="6" customWidth="1"/>
    <col min="4" max="4" width="7.28125" style="6" customWidth="1"/>
    <col min="5" max="5" width="30.421875" style="6" customWidth="1"/>
    <col min="6" max="6" width="9.140625" style="6" customWidth="1"/>
    <col min="7" max="9" width="8.00390625" style="6" bestFit="1" customWidth="1"/>
    <col min="10" max="10" width="7.7109375" style="6" customWidth="1"/>
    <col min="11" max="11" width="8.00390625" style="6" bestFit="1" customWidth="1"/>
    <col min="12" max="16384" width="9.140625" style="6" customWidth="1"/>
  </cols>
  <sheetData>
    <row r="3" spans="2:3" s="40" customFormat="1" ht="10.5">
      <c r="B3" s="54" t="s">
        <v>2</v>
      </c>
      <c r="C3" s="54" t="s">
        <v>3</v>
      </c>
    </row>
    <row r="4" s="1" customFormat="1" ht="9">
      <c r="L4" s="2" t="s">
        <v>50</v>
      </c>
    </row>
    <row r="5" spans="2:13" ht="19.5" customHeight="1">
      <c r="B5" s="154" t="s">
        <v>4</v>
      </c>
      <c r="C5" s="154" t="s">
        <v>5</v>
      </c>
      <c r="D5" s="154" t="s">
        <v>96</v>
      </c>
      <c r="E5" s="154" t="s">
        <v>7</v>
      </c>
      <c r="F5" s="154" t="s">
        <v>8</v>
      </c>
      <c r="G5" s="159" t="s">
        <v>89</v>
      </c>
      <c r="H5" s="159"/>
      <c r="I5" s="152" t="s">
        <v>259</v>
      </c>
      <c r="J5" s="153"/>
      <c r="K5" s="152" t="s">
        <v>251</v>
      </c>
      <c r="L5" s="153"/>
      <c r="M5" s="5"/>
    </row>
    <row r="6" spans="2:13" ht="10.5">
      <c r="B6" s="155"/>
      <c r="C6" s="155"/>
      <c r="D6" s="155"/>
      <c r="E6" s="155"/>
      <c r="F6" s="155"/>
      <c r="G6" s="31" t="s">
        <v>156</v>
      </c>
      <c r="H6" s="31" t="s">
        <v>9</v>
      </c>
      <c r="I6" s="31" t="s">
        <v>156</v>
      </c>
      <c r="J6" s="31" t="s">
        <v>9</v>
      </c>
      <c r="K6" s="31" t="s">
        <v>156</v>
      </c>
      <c r="L6" s="31" t="s">
        <v>9</v>
      </c>
      <c r="M6" s="5"/>
    </row>
    <row r="7" spans="2:12" s="1" customFormat="1" ht="10.5">
      <c r="B7" s="66" t="s">
        <v>51</v>
      </c>
      <c r="C7" s="83" t="s">
        <v>123</v>
      </c>
      <c r="D7" s="66" t="s">
        <v>12</v>
      </c>
      <c r="E7" s="83" t="s">
        <v>255</v>
      </c>
      <c r="F7" s="66" t="s">
        <v>256</v>
      </c>
      <c r="G7" s="65" t="s">
        <v>10</v>
      </c>
      <c r="H7" s="65">
        <v>575338</v>
      </c>
      <c r="I7" s="65" t="s">
        <v>10</v>
      </c>
      <c r="J7" s="65">
        <v>281488</v>
      </c>
      <c r="K7" s="65" t="s">
        <v>10</v>
      </c>
      <c r="L7" s="65">
        <v>16890</v>
      </c>
    </row>
    <row r="8" spans="2:13" ht="10.5">
      <c r="B8" s="66" t="s">
        <v>60</v>
      </c>
      <c r="C8" s="83" t="s">
        <v>124</v>
      </c>
      <c r="D8" s="66" t="s">
        <v>12</v>
      </c>
      <c r="E8" s="83" t="s">
        <v>257</v>
      </c>
      <c r="F8" s="66" t="s">
        <v>258</v>
      </c>
      <c r="G8" s="65" t="s">
        <v>10</v>
      </c>
      <c r="H8" s="65">
        <v>348656</v>
      </c>
      <c r="I8" s="65" t="s">
        <v>10</v>
      </c>
      <c r="J8" s="65">
        <v>139550</v>
      </c>
      <c r="K8" s="65" t="s">
        <v>10</v>
      </c>
      <c r="L8" s="65">
        <v>11400</v>
      </c>
      <c r="M8" s="1"/>
    </row>
    <row r="9" spans="2:13" ht="10.5">
      <c r="B9" s="66" t="s">
        <v>120</v>
      </c>
      <c r="C9" s="83" t="s">
        <v>121</v>
      </c>
      <c r="D9" s="66" t="s">
        <v>12</v>
      </c>
      <c r="E9" s="83" t="s">
        <v>122</v>
      </c>
      <c r="F9" s="66" t="s">
        <v>260</v>
      </c>
      <c r="G9" s="65" t="s">
        <v>10</v>
      </c>
      <c r="H9" s="65">
        <v>210784</v>
      </c>
      <c r="I9" s="65" t="s">
        <v>10</v>
      </c>
      <c r="J9" s="65">
        <v>64621</v>
      </c>
      <c r="K9" s="65" t="s">
        <v>10</v>
      </c>
      <c r="L9" s="65">
        <v>5000</v>
      </c>
      <c r="M9" s="28"/>
    </row>
    <row r="10" spans="2:13" ht="19.5">
      <c r="B10" s="66" t="s">
        <v>93</v>
      </c>
      <c r="C10" s="83" t="s">
        <v>261</v>
      </c>
      <c r="D10" s="66" t="s">
        <v>12</v>
      </c>
      <c r="E10" s="83" t="s">
        <v>262</v>
      </c>
      <c r="F10" s="66" t="s">
        <v>263</v>
      </c>
      <c r="G10" s="65" t="s">
        <v>10</v>
      </c>
      <c r="H10" s="65">
        <v>219148</v>
      </c>
      <c r="I10" s="65" t="s">
        <v>10</v>
      </c>
      <c r="J10" s="65">
        <v>58088</v>
      </c>
      <c r="K10" s="65" t="s">
        <v>10</v>
      </c>
      <c r="L10" s="65">
        <v>10000</v>
      </c>
      <c r="M10" s="28"/>
    </row>
    <row r="11" spans="2:13" ht="14.25" customHeight="1">
      <c r="B11" s="66" t="s">
        <v>126</v>
      </c>
      <c r="C11" s="83" t="s">
        <v>127</v>
      </c>
      <c r="D11" s="66" t="s">
        <v>12</v>
      </c>
      <c r="E11" s="83" t="s">
        <v>128</v>
      </c>
      <c r="F11" s="66" t="s">
        <v>129</v>
      </c>
      <c r="G11" s="65" t="s">
        <v>10</v>
      </c>
      <c r="H11" s="65">
        <v>360391</v>
      </c>
      <c r="I11" s="65" t="s">
        <v>10</v>
      </c>
      <c r="J11" s="65">
        <v>20754</v>
      </c>
      <c r="K11" s="65" t="s">
        <v>10</v>
      </c>
      <c r="L11" s="65">
        <v>10000</v>
      </c>
      <c r="M11" s="28"/>
    </row>
    <row r="12" spans="2:12" s="40" customFormat="1" ht="21">
      <c r="B12" s="60" t="s">
        <v>53</v>
      </c>
      <c r="C12" s="59" t="s">
        <v>110</v>
      </c>
      <c r="D12" s="60" t="s">
        <v>12</v>
      </c>
      <c r="E12" s="59" t="s">
        <v>212</v>
      </c>
      <c r="F12" s="60" t="s">
        <v>256</v>
      </c>
      <c r="G12" s="61" t="s">
        <v>10</v>
      </c>
      <c r="H12" s="62">
        <v>600588</v>
      </c>
      <c r="I12" s="61" t="s">
        <v>10</v>
      </c>
      <c r="J12" s="61">
        <v>185042</v>
      </c>
      <c r="K12" s="61" t="s">
        <v>10</v>
      </c>
      <c r="L12" s="61">
        <v>7500</v>
      </c>
    </row>
    <row r="13" spans="2:12" s="40" customFormat="1" ht="10.5">
      <c r="B13" s="60" t="s">
        <v>67</v>
      </c>
      <c r="C13" s="59" t="s">
        <v>244</v>
      </c>
      <c r="D13" s="60" t="s">
        <v>12</v>
      </c>
      <c r="E13" s="59" t="s">
        <v>52</v>
      </c>
      <c r="F13" s="60" t="s">
        <v>164</v>
      </c>
      <c r="G13" s="61" t="s">
        <v>10</v>
      </c>
      <c r="H13" s="62">
        <v>284373</v>
      </c>
      <c r="I13" s="61" t="s">
        <v>10</v>
      </c>
      <c r="J13" s="61">
        <v>275586</v>
      </c>
      <c r="K13" s="61" t="s">
        <v>10</v>
      </c>
      <c r="L13" s="61">
        <v>1000</v>
      </c>
    </row>
    <row r="14" spans="2:12" s="1" customFormat="1" ht="10.5">
      <c r="B14" s="149" t="s">
        <v>11</v>
      </c>
      <c r="C14" s="150"/>
      <c r="D14" s="150"/>
      <c r="E14" s="150"/>
      <c r="F14" s="151"/>
      <c r="G14" s="33" t="s">
        <v>10</v>
      </c>
      <c r="H14" s="33">
        <f>SUM(H7:H13)</f>
        <v>2599278</v>
      </c>
      <c r="I14" s="32" t="s">
        <v>10</v>
      </c>
      <c r="J14" s="33">
        <f>SUM(J7:J13)</f>
        <v>1025129</v>
      </c>
      <c r="K14" s="32" t="s">
        <v>10</v>
      </c>
      <c r="L14" s="33">
        <f>SUM(L7:L13)</f>
        <v>61790</v>
      </c>
    </row>
    <row r="15" spans="2:9" s="35" customFormat="1" ht="9" customHeight="1">
      <c r="B15" s="58"/>
      <c r="C15" s="51"/>
      <c r="D15" s="51"/>
      <c r="E15" s="51"/>
      <c r="F15" s="51"/>
      <c r="G15" s="51"/>
      <c r="H15" s="51"/>
      <c r="I15" s="51"/>
    </row>
    <row r="16" spans="2:9" s="35" customFormat="1" ht="9" customHeight="1">
      <c r="B16" s="58"/>
      <c r="C16" s="51"/>
      <c r="D16" s="51"/>
      <c r="E16" s="51"/>
      <c r="F16" s="51"/>
      <c r="G16" s="51"/>
      <c r="H16" s="51"/>
      <c r="I16" s="51"/>
    </row>
    <row r="17" spans="2:6" s="40" customFormat="1" ht="10.5">
      <c r="B17" s="54" t="s">
        <v>2</v>
      </c>
      <c r="C17" s="53" t="s">
        <v>166</v>
      </c>
      <c r="E17" s="57"/>
      <c r="F17" s="57"/>
    </row>
    <row r="18" s="35" customFormat="1" ht="9" customHeight="1">
      <c r="L18" s="39" t="s">
        <v>50</v>
      </c>
    </row>
    <row r="19" spans="2:12" s="40" customFormat="1" ht="20.25" customHeight="1">
      <c r="B19" s="154" t="s">
        <v>4</v>
      </c>
      <c r="C19" s="154" t="s">
        <v>5</v>
      </c>
      <c r="D19" s="154" t="s">
        <v>96</v>
      </c>
      <c r="E19" s="154" t="s">
        <v>7</v>
      </c>
      <c r="F19" s="154" t="s">
        <v>8</v>
      </c>
      <c r="G19" s="159" t="s">
        <v>89</v>
      </c>
      <c r="H19" s="159"/>
      <c r="I19" s="152" t="s">
        <v>259</v>
      </c>
      <c r="J19" s="153"/>
      <c r="K19" s="152" t="s">
        <v>251</v>
      </c>
      <c r="L19" s="153"/>
    </row>
    <row r="20" spans="2:12" s="40" customFormat="1" ht="10.5">
      <c r="B20" s="155"/>
      <c r="C20" s="155"/>
      <c r="D20" s="155"/>
      <c r="E20" s="155"/>
      <c r="F20" s="155"/>
      <c r="G20" s="31" t="s">
        <v>156</v>
      </c>
      <c r="H20" s="31" t="s">
        <v>9</v>
      </c>
      <c r="I20" s="31" t="s">
        <v>156</v>
      </c>
      <c r="J20" s="31" t="s">
        <v>9</v>
      </c>
      <c r="K20" s="31" t="s">
        <v>156</v>
      </c>
      <c r="L20" s="31" t="s">
        <v>9</v>
      </c>
    </row>
    <row r="21" spans="2:12" s="47" customFormat="1" ht="10.5">
      <c r="B21" s="66" t="s">
        <v>82</v>
      </c>
      <c r="C21" s="67" t="s">
        <v>99</v>
      </c>
      <c r="D21" s="66" t="s">
        <v>12</v>
      </c>
      <c r="E21" s="67" t="s">
        <v>290</v>
      </c>
      <c r="F21" s="66" t="s">
        <v>131</v>
      </c>
      <c r="G21" s="65" t="s">
        <v>10</v>
      </c>
      <c r="H21" s="65">
        <v>170000</v>
      </c>
      <c r="I21" s="65" t="s">
        <v>10</v>
      </c>
      <c r="J21" s="65">
        <v>1500</v>
      </c>
      <c r="K21" s="65" t="s">
        <v>10</v>
      </c>
      <c r="L21" s="65">
        <v>7000</v>
      </c>
    </row>
    <row r="22" spans="2:12" s="40" customFormat="1" ht="10.5">
      <c r="B22" s="149" t="s">
        <v>11</v>
      </c>
      <c r="C22" s="150"/>
      <c r="D22" s="150"/>
      <c r="E22" s="150"/>
      <c r="F22" s="151"/>
      <c r="G22" s="33" t="s">
        <v>10</v>
      </c>
      <c r="H22" s="33">
        <f>SUM(H21:H21)</f>
        <v>170000</v>
      </c>
      <c r="I22" s="32"/>
      <c r="J22" s="33">
        <f>SUM(J21:J21)</f>
        <v>1500</v>
      </c>
      <c r="K22" s="32"/>
      <c r="L22" s="33">
        <f>SUM(L21:L21)</f>
        <v>7000</v>
      </c>
    </row>
    <row r="23" spans="2:12" s="40" customFormat="1" ht="10.5">
      <c r="B23" s="49"/>
      <c r="C23" s="49"/>
      <c r="D23" s="49"/>
      <c r="E23" s="49"/>
      <c r="F23" s="49"/>
      <c r="G23" s="49"/>
      <c r="H23" s="49"/>
      <c r="I23" s="50"/>
      <c r="J23" s="49"/>
      <c r="K23" s="50"/>
      <c r="L23" s="49"/>
    </row>
    <row r="24" spans="2:12" s="40" customFormat="1" ht="10.5">
      <c r="B24" s="49"/>
      <c r="C24" s="49"/>
      <c r="D24" s="49"/>
      <c r="E24" s="49"/>
      <c r="F24" s="49"/>
      <c r="G24" s="49"/>
      <c r="H24" s="49"/>
      <c r="I24" s="50"/>
      <c r="J24" s="49"/>
      <c r="K24" s="50"/>
      <c r="L24" s="49"/>
    </row>
    <row r="25" spans="2:6" s="40" customFormat="1" ht="10.5">
      <c r="B25" s="54" t="s">
        <v>2</v>
      </c>
      <c r="C25" s="46" t="s">
        <v>307</v>
      </c>
      <c r="D25" s="53"/>
      <c r="E25" s="57"/>
      <c r="F25" s="57"/>
    </row>
    <row r="26" s="35" customFormat="1" ht="10.5">
      <c r="L26" s="39" t="s">
        <v>50</v>
      </c>
    </row>
    <row r="27" spans="2:12" s="40" customFormat="1" ht="21" customHeight="1">
      <c r="B27" s="154" t="s">
        <v>4</v>
      </c>
      <c r="C27" s="154" t="s">
        <v>5</v>
      </c>
      <c r="D27" s="154" t="s">
        <v>96</v>
      </c>
      <c r="E27" s="154" t="s">
        <v>7</v>
      </c>
      <c r="F27" s="154" t="s">
        <v>8</v>
      </c>
      <c r="G27" s="159" t="s">
        <v>89</v>
      </c>
      <c r="H27" s="159"/>
      <c r="I27" s="152" t="s">
        <v>259</v>
      </c>
      <c r="J27" s="153"/>
      <c r="K27" s="152" t="s">
        <v>251</v>
      </c>
      <c r="L27" s="153"/>
    </row>
    <row r="28" spans="2:12" s="40" customFormat="1" ht="10.5">
      <c r="B28" s="155"/>
      <c r="C28" s="155"/>
      <c r="D28" s="155"/>
      <c r="E28" s="155"/>
      <c r="F28" s="155"/>
      <c r="G28" s="31" t="s">
        <v>156</v>
      </c>
      <c r="H28" s="31" t="s">
        <v>9</v>
      </c>
      <c r="I28" s="31" t="s">
        <v>156</v>
      </c>
      <c r="J28" s="31" t="s">
        <v>9</v>
      </c>
      <c r="K28" s="31" t="s">
        <v>156</v>
      </c>
      <c r="L28" s="31" t="s">
        <v>9</v>
      </c>
    </row>
    <row r="29" spans="2:12" s="40" customFormat="1" ht="10.5">
      <c r="B29" s="66" t="s">
        <v>100</v>
      </c>
      <c r="C29" s="83" t="s">
        <v>101</v>
      </c>
      <c r="D29" s="66" t="s">
        <v>12</v>
      </c>
      <c r="E29" s="83" t="s">
        <v>134</v>
      </c>
      <c r="F29" s="66" t="s">
        <v>135</v>
      </c>
      <c r="G29" s="65" t="s">
        <v>10</v>
      </c>
      <c r="H29" s="65">
        <v>43010</v>
      </c>
      <c r="I29" s="65" t="s">
        <v>10</v>
      </c>
      <c r="J29" s="65">
        <v>37210</v>
      </c>
      <c r="K29" s="65" t="s">
        <v>10</v>
      </c>
      <c r="L29" s="65">
        <v>5800</v>
      </c>
    </row>
    <row r="30" spans="2:12" s="40" customFormat="1" ht="12" customHeight="1">
      <c r="B30" s="66" t="s">
        <v>71</v>
      </c>
      <c r="C30" s="83" t="s">
        <v>72</v>
      </c>
      <c r="D30" s="66" t="s">
        <v>12</v>
      </c>
      <c r="E30" s="83" t="s">
        <v>195</v>
      </c>
      <c r="F30" s="66" t="s">
        <v>260</v>
      </c>
      <c r="G30" s="65" t="s">
        <v>10</v>
      </c>
      <c r="H30" s="65">
        <v>70000</v>
      </c>
      <c r="I30" s="65" t="s">
        <v>10</v>
      </c>
      <c r="J30" s="65" t="s">
        <v>10</v>
      </c>
      <c r="K30" s="65" t="s">
        <v>10</v>
      </c>
      <c r="L30" s="65">
        <v>10</v>
      </c>
    </row>
    <row r="31" spans="2:12" s="40" customFormat="1" ht="10.5">
      <c r="B31" s="149" t="s">
        <v>11</v>
      </c>
      <c r="C31" s="150"/>
      <c r="D31" s="150"/>
      <c r="E31" s="150"/>
      <c r="F31" s="151"/>
      <c r="G31" s="33" t="s">
        <v>10</v>
      </c>
      <c r="H31" s="33">
        <f>SUM(H29:H30)</f>
        <v>113010</v>
      </c>
      <c r="I31" s="32"/>
      <c r="J31" s="33">
        <f>SUM(J29:J30)</f>
        <v>37210</v>
      </c>
      <c r="K31" s="32"/>
      <c r="L31" s="33">
        <f>SUM(L29:L30)</f>
        <v>5810</v>
      </c>
    </row>
    <row r="32" spans="2:12" s="40" customFormat="1" ht="10.5">
      <c r="B32" s="49"/>
      <c r="C32" s="49"/>
      <c r="D32" s="49"/>
      <c r="E32" s="49"/>
      <c r="F32" s="49"/>
      <c r="G32" s="49"/>
      <c r="H32" s="49"/>
      <c r="I32" s="50"/>
      <c r="J32" s="49"/>
      <c r="K32" s="50"/>
      <c r="L32" s="49"/>
    </row>
    <row r="33" spans="2:12" s="40" customFormat="1" ht="10.5">
      <c r="B33" s="49"/>
      <c r="C33" s="49"/>
      <c r="D33" s="49"/>
      <c r="E33" s="49"/>
      <c r="F33" s="49"/>
      <c r="G33" s="49"/>
      <c r="H33" s="49"/>
      <c r="I33" s="50"/>
      <c r="J33" s="49"/>
      <c r="K33" s="50"/>
      <c r="L33" s="49"/>
    </row>
    <row r="34" spans="2:6" s="40" customFormat="1" ht="10.5">
      <c r="B34" s="54" t="s">
        <v>2</v>
      </c>
      <c r="C34" s="53" t="s">
        <v>151</v>
      </c>
      <c r="D34" s="53"/>
      <c r="E34" s="57"/>
      <c r="F34" s="57"/>
    </row>
    <row r="35" s="35" customFormat="1" ht="10.5">
      <c r="L35" s="39" t="s">
        <v>50</v>
      </c>
    </row>
    <row r="36" spans="2:12" s="40" customFormat="1" ht="24.75" customHeight="1">
      <c r="B36" s="154" t="s">
        <v>4</v>
      </c>
      <c r="C36" s="154" t="s">
        <v>5</v>
      </c>
      <c r="D36" s="154" t="s">
        <v>96</v>
      </c>
      <c r="E36" s="154" t="s">
        <v>7</v>
      </c>
      <c r="F36" s="154" t="s">
        <v>8</v>
      </c>
      <c r="G36" s="152" t="s">
        <v>89</v>
      </c>
      <c r="H36" s="153"/>
      <c r="I36" s="152" t="s">
        <v>259</v>
      </c>
      <c r="J36" s="153"/>
      <c r="K36" s="152" t="s">
        <v>251</v>
      </c>
      <c r="L36" s="153"/>
    </row>
    <row r="37" spans="2:12" s="40" customFormat="1" ht="10.5">
      <c r="B37" s="155"/>
      <c r="C37" s="155"/>
      <c r="D37" s="155"/>
      <c r="E37" s="155"/>
      <c r="F37" s="155"/>
      <c r="G37" s="31" t="s">
        <v>156</v>
      </c>
      <c r="H37" s="31" t="s">
        <v>9</v>
      </c>
      <c r="I37" s="31" t="s">
        <v>156</v>
      </c>
      <c r="J37" s="31" t="s">
        <v>9</v>
      </c>
      <c r="K37" s="31" t="s">
        <v>156</v>
      </c>
      <c r="L37" s="31" t="s">
        <v>9</v>
      </c>
    </row>
    <row r="38" spans="2:12" s="40" customFormat="1" ht="10.5">
      <c r="B38" s="156" t="s">
        <v>138</v>
      </c>
      <c r="C38" s="83" t="s">
        <v>178</v>
      </c>
      <c r="D38" s="66"/>
      <c r="E38" s="83"/>
      <c r="F38" s="66"/>
      <c r="G38" s="65"/>
      <c r="H38" s="65"/>
      <c r="I38" s="65"/>
      <c r="J38" s="65"/>
      <c r="K38" s="65"/>
      <c r="L38" s="65"/>
    </row>
    <row r="39" spans="2:12" s="40" customFormat="1" ht="10.5">
      <c r="B39" s="157"/>
      <c r="C39" s="85" t="s">
        <v>136</v>
      </c>
      <c r="D39" s="66" t="s">
        <v>12</v>
      </c>
      <c r="E39" s="83" t="s">
        <v>309</v>
      </c>
      <c r="F39" s="66" t="s">
        <v>194</v>
      </c>
      <c r="G39" s="65" t="s">
        <v>10</v>
      </c>
      <c r="H39" s="65">
        <v>2219</v>
      </c>
      <c r="I39" s="65" t="s">
        <v>10</v>
      </c>
      <c r="J39" s="65">
        <v>1295</v>
      </c>
      <c r="K39" s="65" t="s">
        <v>10</v>
      </c>
      <c r="L39" s="65">
        <v>100</v>
      </c>
    </row>
    <row r="40" spans="2:12" s="40" customFormat="1" ht="12" customHeight="1">
      <c r="B40" s="157"/>
      <c r="C40" s="85" t="s">
        <v>137</v>
      </c>
      <c r="D40" s="66" t="s">
        <v>12</v>
      </c>
      <c r="E40" s="83" t="s">
        <v>310</v>
      </c>
      <c r="F40" s="66" t="s">
        <v>272</v>
      </c>
      <c r="G40" s="65" t="s">
        <v>10</v>
      </c>
      <c r="H40" s="65">
        <v>3100</v>
      </c>
      <c r="I40" s="65" t="s">
        <v>10</v>
      </c>
      <c r="J40" s="65">
        <v>1500</v>
      </c>
      <c r="K40" s="65" t="s">
        <v>10</v>
      </c>
      <c r="L40" s="65">
        <v>550</v>
      </c>
    </row>
    <row r="41" spans="2:12" s="40" customFormat="1" ht="10.5">
      <c r="B41" s="161"/>
      <c r="C41" s="85" t="s">
        <v>140</v>
      </c>
      <c r="D41" s="66" t="s">
        <v>12</v>
      </c>
      <c r="E41" s="83" t="s">
        <v>309</v>
      </c>
      <c r="F41" s="66" t="s">
        <v>194</v>
      </c>
      <c r="G41" s="65" t="s">
        <v>10</v>
      </c>
      <c r="H41" s="65">
        <v>2950</v>
      </c>
      <c r="I41" s="65" t="s">
        <v>10</v>
      </c>
      <c r="J41" s="65">
        <v>1500</v>
      </c>
      <c r="K41" s="65" t="s">
        <v>10</v>
      </c>
      <c r="L41" s="65">
        <v>100</v>
      </c>
    </row>
    <row r="42" spans="2:12" s="84" customFormat="1" ht="12.75" customHeight="1">
      <c r="B42" s="66" t="s">
        <v>196</v>
      </c>
      <c r="C42" s="83" t="s">
        <v>230</v>
      </c>
      <c r="D42" s="66" t="s">
        <v>12</v>
      </c>
      <c r="E42" s="83" t="s">
        <v>326</v>
      </c>
      <c r="F42" s="66" t="s">
        <v>139</v>
      </c>
      <c r="G42" s="65" t="s">
        <v>10</v>
      </c>
      <c r="H42" s="65">
        <v>6000</v>
      </c>
      <c r="I42" s="65" t="s">
        <v>10</v>
      </c>
      <c r="J42" s="65">
        <v>4000</v>
      </c>
      <c r="K42" s="65" t="s">
        <v>10</v>
      </c>
      <c r="L42" s="65">
        <v>2000</v>
      </c>
    </row>
    <row r="43" spans="2:12" s="40" customFormat="1" ht="10.5">
      <c r="B43" s="149" t="s">
        <v>11</v>
      </c>
      <c r="C43" s="150"/>
      <c r="D43" s="150"/>
      <c r="E43" s="150"/>
      <c r="F43" s="151"/>
      <c r="G43" s="33" t="s">
        <v>10</v>
      </c>
      <c r="H43" s="33">
        <f>SUM(H39:H42)</f>
        <v>14269</v>
      </c>
      <c r="I43" s="32"/>
      <c r="J43" s="33">
        <f>SUM(J39:J42)</f>
        <v>8295</v>
      </c>
      <c r="K43" s="32"/>
      <c r="L43" s="33">
        <f>SUM(L39:L42)</f>
        <v>2750</v>
      </c>
    </row>
    <row r="44" s="17" customFormat="1" ht="9"/>
    <row r="45" spans="2:14" s="17" customFormat="1" ht="9">
      <c r="B45" s="19"/>
      <c r="C45" s="19"/>
      <c r="D45" s="19"/>
      <c r="E45" s="19"/>
      <c r="F45" s="19"/>
      <c r="G45" s="20"/>
      <c r="H45" s="20"/>
      <c r="I45" s="20"/>
      <c r="J45" s="20"/>
      <c r="K45" s="91"/>
      <c r="L45" s="20"/>
      <c r="M45" s="20"/>
      <c r="N45" s="91"/>
    </row>
    <row r="46" spans="2:14" s="17" customFormat="1" ht="9">
      <c r="B46" s="19"/>
      <c r="C46" s="19"/>
      <c r="D46" s="19"/>
      <c r="E46" s="19"/>
      <c r="F46" s="19"/>
      <c r="G46" s="20"/>
      <c r="H46" s="20"/>
      <c r="I46" s="20"/>
      <c r="J46" s="20"/>
      <c r="K46" s="91"/>
      <c r="L46" s="20"/>
      <c r="M46" s="20"/>
      <c r="N46" s="91"/>
    </row>
    <row r="47" spans="2:14" s="17" customFormat="1" ht="9">
      <c r="B47" s="19"/>
      <c r="C47" s="19"/>
      <c r="D47" s="19"/>
      <c r="E47" s="19"/>
      <c r="F47" s="19"/>
      <c r="G47" s="20"/>
      <c r="H47" s="20"/>
      <c r="I47" s="20"/>
      <c r="J47" s="20"/>
      <c r="K47" s="91"/>
      <c r="L47" s="20"/>
      <c r="M47" s="20"/>
      <c r="N47" s="91"/>
    </row>
    <row r="48" spans="2:3" s="40" customFormat="1" ht="10.5">
      <c r="B48" s="54" t="s">
        <v>2</v>
      </c>
      <c r="C48" s="54" t="s">
        <v>179</v>
      </c>
    </row>
    <row r="49" s="35" customFormat="1" ht="10.5">
      <c r="L49" s="39" t="s">
        <v>50</v>
      </c>
    </row>
    <row r="50" spans="2:12" s="40" customFormat="1" ht="24.75" customHeight="1">
      <c r="B50" s="154" t="s">
        <v>4</v>
      </c>
      <c r="C50" s="154" t="s">
        <v>5</v>
      </c>
      <c r="D50" s="154" t="s">
        <v>96</v>
      </c>
      <c r="E50" s="154" t="s">
        <v>7</v>
      </c>
      <c r="F50" s="154" t="s">
        <v>8</v>
      </c>
      <c r="G50" s="159" t="s">
        <v>89</v>
      </c>
      <c r="H50" s="159"/>
      <c r="I50" s="152" t="s">
        <v>259</v>
      </c>
      <c r="J50" s="153"/>
      <c r="K50" s="152" t="s">
        <v>251</v>
      </c>
      <c r="L50" s="153"/>
    </row>
    <row r="51" spans="2:12" s="40" customFormat="1" ht="10.5">
      <c r="B51" s="155"/>
      <c r="C51" s="155"/>
      <c r="D51" s="155"/>
      <c r="E51" s="155"/>
      <c r="F51" s="155"/>
      <c r="G51" s="31" t="s">
        <v>156</v>
      </c>
      <c r="H51" s="31" t="s">
        <v>9</v>
      </c>
      <c r="I51" s="31" t="s">
        <v>156</v>
      </c>
      <c r="J51" s="31" t="s">
        <v>9</v>
      </c>
      <c r="K51" s="31" t="s">
        <v>156</v>
      </c>
      <c r="L51" s="31" t="s">
        <v>9</v>
      </c>
    </row>
    <row r="52" spans="2:12" s="40" customFormat="1" ht="10.5">
      <c r="B52" s="134" t="s">
        <v>14</v>
      </c>
      <c r="C52" s="83" t="s">
        <v>232</v>
      </c>
      <c r="D52" s="66" t="s">
        <v>12</v>
      </c>
      <c r="E52" s="83" t="s">
        <v>102</v>
      </c>
      <c r="F52" s="66" t="s">
        <v>180</v>
      </c>
      <c r="G52" s="65" t="s">
        <v>10</v>
      </c>
      <c r="H52" s="72">
        <v>211609</v>
      </c>
      <c r="I52" s="65" t="s">
        <v>10</v>
      </c>
      <c r="J52" s="72">
        <v>173223</v>
      </c>
      <c r="K52" s="65" t="s">
        <v>10</v>
      </c>
      <c r="L52" s="72">
        <v>4649</v>
      </c>
    </row>
    <row r="53" spans="2:12" s="40" customFormat="1" ht="10.5">
      <c r="B53" s="134" t="s">
        <v>13</v>
      </c>
      <c r="C53" s="83" t="s">
        <v>43</v>
      </c>
      <c r="D53" s="66" t="s">
        <v>12</v>
      </c>
      <c r="E53" s="83" t="s">
        <v>103</v>
      </c>
      <c r="F53" s="66" t="s">
        <v>181</v>
      </c>
      <c r="G53" s="65" t="s">
        <v>10</v>
      </c>
      <c r="H53" s="65">
        <v>2501628</v>
      </c>
      <c r="I53" s="65" t="s">
        <v>10</v>
      </c>
      <c r="J53" s="65">
        <v>1022121</v>
      </c>
      <c r="K53" s="65" t="s">
        <v>10</v>
      </c>
      <c r="L53" s="65">
        <v>44841</v>
      </c>
    </row>
    <row r="54" spans="2:12" s="40" customFormat="1" ht="10.5">
      <c r="B54" s="134" t="s">
        <v>63</v>
      </c>
      <c r="C54" s="83" t="s">
        <v>64</v>
      </c>
      <c r="D54" s="66" t="s">
        <v>12</v>
      </c>
      <c r="E54" s="83" t="s">
        <v>105</v>
      </c>
      <c r="F54" s="66" t="s">
        <v>157</v>
      </c>
      <c r="G54" s="65" t="s">
        <v>10</v>
      </c>
      <c r="H54" s="65">
        <v>1704365</v>
      </c>
      <c r="I54" s="65" t="s">
        <v>10</v>
      </c>
      <c r="J54" s="65">
        <v>161195</v>
      </c>
      <c r="K54" s="65" t="s">
        <v>10</v>
      </c>
      <c r="L54" s="65">
        <v>46490</v>
      </c>
    </row>
    <row r="55" spans="2:12" s="40" customFormat="1" ht="10.5">
      <c r="B55" s="134" t="s">
        <v>186</v>
      </c>
      <c r="C55" s="83" t="s">
        <v>187</v>
      </c>
      <c r="D55" s="66" t="s">
        <v>12</v>
      </c>
      <c r="E55" s="83" t="s">
        <v>188</v>
      </c>
      <c r="F55" s="66" t="s">
        <v>189</v>
      </c>
      <c r="G55" s="65" t="s">
        <v>10</v>
      </c>
      <c r="H55" s="65">
        <v>219334</v>
      </c>
      <c r="I55" s="65" t="s">
        <v>10</v>
      </c>
      <c r="J55" s="65">
        <v>39134</v>
      </c>
      <c r="K55" s="65" t="s">
        <v>10</v>
      </c>
      <c r="L55" s="65">
        <v>23245</v>
      </c>
    </row>
    <row r="56" spans="2:12" s="40" customFormat="1" ht="10.5">
      <c r="B56" s="134" t="s">
        <v>190</v>
      </c>
      <c r="C56" s="83" t="s">
        <v>191</v>
      </c>
      <c r="D56" s="66" t="s">
        <v>12</v>
      </c>
      <c r="E56" s="83" t="s">
        <v>192</v>
      </c>
      <c r="F56" s="66" t="s">
        <v>193</v>
      </c>
      <c r="G56" s="65" t="s">
        <v>10</v>
      </c>
      <c r="H56" s="65">
        <v>226785</v>
      </c>
      <c r="I56" s="65" t="s">
        <v>10</v>
      </c>
      <c r="J56" s="65">
        <v>1163</v>
      </c>
      <c r="K56" s="65" t="s">
        <v>10</v>
      </c>
      <c r="L56" s="65">
        <v>1</v>
      </c>
    </row>
    <row r="57" spans="2:12" s="40" customFormat="1" ht="10.5">
      <c r="B57" s="149" t="s">
        <v>11</v>
      </c>
      <c r="C57" s="150"/>
      <c r="D57" s="150"/>
      <c r="E57" s="150"/>
      <c r="F57" s="151"/>
      <c r="G57" s="33" t="s">
        <v>10</v>
      </c>
      <c r="H57" s="33">
        <f>SUM(H52:H56)</f>
        <v>4863721</v>
      </c>
      <c r="I57" s="33" t="s">
        <v>10</v>
      </c>
      <c r="J57" s="33">
        <f>SUM(J52:J56)</f>
        <v>1396836</v>
      </c>
      <c r="K57" s="33" t="s">
        <v>10</v>
      </c>
      <c r="L57" s="33">
        <f>SUM(L52:L56)</f>
        <v>119226</v>
      </c>
    </row>
    <row r="58" spans="2:13" s="17" customFormat="1" ht="9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2:13" s="17" customFormat="1" ht="9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2:3" s="40" customFormat="1" ht="10.5">
      <c r="B60" s="54" t="s">
        <v>2</v>
      </c>
      <c r="C60" s="54" t="s">
        <v>143</v>
      </c>
    </row>
    <row r="61" s="35" customFormat="1" ht="10.5">
      <c r="L61" s="39" t="s">
        <v>50</v>
      </c>
    </row>
    <row r="62" spans="2:12" s="40" customFormat="1" ht="24" customHeight="1">
      <c r="B62" s="154" t="s">
        <v>4</v>
      </c>
      <c r="C62" s="154" t="s">
        <v>5</v>
      </c>
      <c r="D62" s="154" t="s">
        <v>96</v>
      </c>
      <c r="E62" s="154" t="s">
        <v>7</v>
      </c>
      <c r="F62" s="154" t="s">
        <v>8</v>
      </c>
      <c r="G62" s="159" t="s">
        <v>89</v>
      </c>
      <c r="H62" s="159"/>
      <c r="I62" s="152" t="s">
        <v>259</v>
      </c>
      <c r="J62" s="153"/>
      <c r="K62" s="152" t="s">
        <v>251</v>
      </c>
      <c r="L62" s="153"/>
    </row>
    <row r="63" spans="2:12" s="40" customFormat="1" ht="10.5">
      <c r="B63" s="155"/>
      <c r="C63" s="155"/>
      <c r="D63" s="155"/>
      <c r="E63" s="155"/>
      <c r="F63" s="155"/>
      <c r="G63" s="31" t="s">
        <v>156</v>
      </c>
      <c r="H63" s="31" t="s">
        <v>9</v>
      </c>
      <c r="I63" s="31" t="s">
        <v>156</v>
      </c>
      <c r="J63" s="31" t="s">
        <v>9</v>
      </c>
      <c r="K63" s="31" t="s">
        <v>156</v>
      </c>
      <c r="L63" s="31" t="s">
        <v>9</v>
      </c>
    </row>
    <row r="64" spans="2:12" s="40" customFormat="1" ht="19.5">
      <c r="B64" s="60" t="s">
        <v>199</v>
      </c>
      <c r="C64" s="59" t="s">
        <v>245</v>
      </c>
      <c r="D64" s="60" t="s">
        <v>12</v>
      </c>
      <c r="E64" s="59" t="s">
        <v>200</v>
      </c>
      <c r="F64" s="60" t="s">
        <v>337</v>
      </c>
      <c r="G64" s="61" t="s">
        <v>10</v>
      </c>
      <c r="H64" s="61">
        <v>19800</v>
      </c>
      <c r="I64" s="61" t="s">
        <v>10</v>
      </c>
      <c r="J64" s="61">
        <v>15925</v>
      </c>
      <c r="K64" s="61" t="s">
        <v>10</v>
      </c>
      <c r="L64" s="61">
        <v>3875</v>
      </c>
    </row>
    <row r="65" spans="2:12" s="40" customFormat="1" ht="19.5">
      <c r="B65" s="60" t="s">
        <v>199</v>
      </c>
      <c r="C65" s="59" t="s">
        <v>338</v>
      </c>
      <c r="D65" s="60" t="s">
        <v>12</v>
      </c>
      <c r="E65" s="59" t="s">
        <v>339</v>
      </c>
      <c r="F65" s="60" t="s">
        <v>340</v>
      </c>
      <c r="G65" s="61" t="s">
        <v>10</v>
      </c>
      <c r="H65" s="61">
        <v>4000</v>
      </c>
      <c r="I65" s="61" t="s">
        <v>10</v>
      </c>
      <c r="J65" s="61">
        <v>3000</v>
      </c>
      <c r="K65" s="61" t="s">
        <v>10</v>
      </c>
      <c r="L65" s="61">
        <v>2</v>
      </c>
    </row>
    <row r="66" spans="2:12" s="40" customFormat="1" ht="28.5">
      <c r="B66" s="60" t="s">
        <v>144</v>
      </c>
      <c r="C66" s="59" t="s">
        <v>231</v>
      </c>
      <c r="D66" s="60" t="s">
        <v>12</v>
      </c>
      <c r="E66" s="59" t="s">
        <v>201</v>
      </c>
      <c r="F66" s="60" t="s">
        <v>194</v>
      </c>
      <c r="G66" s="61" t="s">
        <v>10</v>
      </c>
      <c r="H66" s="61">
        <v>30000</v>
      </c>
      <c r="I66" s="61" t="s">
        <v>10</v>
      </c>
      <c r="J66" s="61">
        <v>13000</v>
      </c>
      <c r="K66" s="61" t="s">
        <v>10</v>
      </c>
      <c r="L66" s="61">
        <v>4000</v>
      </c>
    </row>
    <row r="67" spans="2:12" s="40" customFormat="1" ht="19.5">
      <c r="B67" s="60" t="s">
        <v>144</v>
      </c>
      <c r="C67" s="59" t="s">
        <v>341</v>
      </c>
      <c r="D67" s="60" t="s">
        <v>12</v>
      </c>
      <c r="E67" s="59" t="s">
        <v>342</v>
      </c>
      <c r="F67" s="60" t="s">
        <v>139</v>
      </c>
      <c r="G67" s="61" t="s">
        <v>10</v>
      </c>
      <c r="H67" s="61">
        <v>15074</v>
      </c>
      <c r="I67" s="61" t="s">
        <v>10</v>
      </c>
      <c r="J67" s="61">
        <v>12449</v>
      </c>
      <c r="K67" s="61" t="s">
        <v>10</v>
      </c>
      <c r="L67" s="61">
        <v>2625</v>
      </c>
    </row>
    <row r="68" spans="2:12" s="40" customFormat="1" ht="10.5">
      <c r="B68" s="149" t="s">
        <v>11</v>
      </c>
      <c r="C68" s="150"/>
      <c r="D68" s="150"/>
      <c r="E68" s="150"/>
      <c r="F68" s="151"/>
      <c r="G68" s="33"/>
      <c r="H68" s="33">
        <f>SUM(H64:H67)</f>
        <v>68874</v>
      </c>
      <c r="I68" s="33" t="s">
        <v>10</v>
      </c>
      <c r="J68" s="33">
        <f>SUM(J64:J67)</f>
        <v>44374</v>
      </c>
      <c r="K68" s="33" t="s">
        <v>10</v>
      </c>
      <c r="L68" s="33">
        <f>SUM(L64:L67)</f>
        <v>10502</v>
      </c>
    </row>
    <row r="69" spans="2:9" s="35" customFormat="1" ht="10.5">
      <c r="B69" s="58"/>
      <c r="C69" s="51"/>
      <c r="D69" s="51"/>
      <c r="E69" s="51"/>
      <c r="F69" s="94"/>
      <c r="G69" s="51"/>
      <c r="H69" s="51"/>
      <c r="I69" s="51"/>
    </row>
    <row r="70" s="17" customFormat="1" ht="9"/>
    <row r="71" spans="2:3" s="40" customFormat="1" ht="10.5">
      <c r="B71" s="54" t="s">
        <v>2</v>
      </c>
      <c r="C71" s="54" t="s">
        <v>16</v>
      </c>
    </row>
    <row r="72" s="35" customFormat="1" ht="10.5">
      <c r="L72" s="39" t="s">
        <v>50</v>
      </c>
    </row>
    <row r="73" spans="2:12" s="40" customFormat="1" ht="21.75" customHeight="1">
      <c r="B73" s="154" t="s">
        <v>4</v>
      </c>
      <c r="C73" s="154" t="s">
        <v>5</v>
      </c>
      <c r="D73" s="154" t="s">
        <v>96</v>
      </c>
      <c r="E73" s="154" t="s">
        <v>7</v>
      </c>
      <c r="F73" s="154" t="s">
        <v>8</v>
      </c>
      <c r="G73" s="159" t="s">
        <v>89</v>
      </c>
      <c r="H73" s="159"/>
      <c r="I73" s="152" t="s">
        <v>259</v>
      </c>
      <c r="J73" s="153"/>
      <c r="K73" s="152" t="s">
        <v>251</v>
      </c>
      <c r="L73" s="153"/>
    </row>
    <row r="74" spans="2:12" s="40" customFormat="1" ht="10.5">
      <c r="B74" s="155"/>
      <c r="C74" s="155"/>
      <c r="D74" s="155"/>
      <c r="E74" s="155"/>
      <c r="F74" s="155"/>
      <c r="G74" s="31" t="s">
        <v>156</v>
      </c>
      <c r="H74" s="31" t="s">
        <v>9</v>
      </c>
      <c r="I74" s="31" t="s">
        <v>156</v>
      </c>
      <c r="J74" s="31" t="s">
        <v>9</v>
      </c>
      <c r="K74" s="31" t="s">
        <v>156</v>
      </c>
      <c r="L74" s="31" t="s">
        <v>9</v>
      </c>
    </row>
    <row r="75" spans="2:12" s="40" customFormat="1" ht="10.5">
      <c r="B75" s="66" t="s">
        <v>327</v>
      </c>
      <c r="C75" s="83" t="s">
        <v>56</v>
      </c>
      <c r="D75" s="66" t="s">
        <v>12</v>
      </c>
      <c r="E75" s="83" t="s">
        <v>52</v>
      </c>
      <c r="F75" s="66" t="s">
        <v>277</v>
      </c>
      <c r="G75" s="65" t="s">
        <v>10</v>
      </c>
      <c r="H75" s="65">
        <v>100</v>
      </c>
      <c r="I75" s="65" t="s">
        <v>10</v>
      </c>
      <c r="J75" s="65" t="s">
        <v>10</v>
      </c>
      <c r="K75" s="65" t="s">
        <v>10</v>
      </c>
      <c r="L75" s="65">
        <v>100</v>
      </c>
    </row>
    <row r="76" spans="2:12" s="40" customFormat="1" ht="24" customHeight="1">
      <c r="B76" s="66" t="s">
        <v>17</v>
      </c>
      <c r="C76" s="83" t="s">
        <v>61</v>
      </c>
      <c r="D76" s="66" t="s">
        <v>12</v>
      </c>
      <c r="E76" s="67" t="s">
        <v>106</v>
      </c>
      <c r="F76" s="66" t="s">
        <v>142</v>
      </c>
      <c r="G76" s="65" t="s">
        <v>10</v>
      </c>
      <c r="H76" s="65">
        <v>45239</v>
      </c>
      <c r="I76" s="65" t="s">
        <v>10</v>
      </c>
      <c r="J76" s="65">
        <v>39239</v>
      </c>
      <c r="K76" s="65" t="s">
        <v>10</v>
      </c>
      <c r="L76" s="65">
        <v>1000</v>
      </c>
    </row>
    <row r="77" spans="2:12" s="40" customFormat="1" ht="10.5">
      <c r="B77" s="156" t="s">
        <v>18</v>
      </c>
      <c r="C77" s="85" t="s">
        <v>369</v>
      </c>
      <c r="D77" s="125" t="s">
        <v>12</v>
      </c>
      <c r="E77" s="126" t="s">
        <v>197</v>
      </c>
      <c r="F77" s="125" t="s">
        <v>163</v>
      </c>
      <c r="G77" s="127" t="s">
        <v>10</v>
      </c>
      <c r="H77" s="127">
        <v>60000</v>
      </c>
      <c r="I77" s="127" t="s">
        <v>10</v>
      </c>
      <c r="J77" s="127" t="s">
        <v>10</v>
      </c>
      <c r="K77" s="127" t="s">
        <v>10</v>
      </c>
      <c r="L77" s="127">
        <v>10000</v>
      </c>
    </row>
    <row r="78" spans="2:12" s="40" customFormat="1" ht="15" customHeight="1">
      <c r="B78" s="161"/>
      <c r="C78" s="85" t="s">
        <v>370</v>
      </c>
      <c r="D78" s="125" t="s">
        <v>12</v>
      </c>
      <c r="E78" s="126" t="s">
        <v>198</v>
      </c>
      <c r="F78" s="125" t="s">
        <v>194</v>
      </c>
      <c r="G78" s="127" t="s">
        <v>10</v>
      </c>
      <c r="H78" s="127">
        <v>15000</v>
      </c>
      <c r="I78" s="127" t="s">
        <v>10</v>
      </c>
      <c r="J78" s="127">
        <v>4100</v>
      </c>
      <c r="K78" s="127" t="s">
        <v>10</v>
      </c>
      <c r="L78" s="127">
        <v>4900</v>
      </c>
    </row>
    <row r="79" spans="2:12" s="40" customFormat="1" ht="10.5">
      <c r="B79" s="66" t="s">
        <v>328</v>
      </c>
      <c r="C79" s="83" t="s">
        <v>94</v>
      </c>
      <c r="D79" s="66" t="s">
        <v>12</v>
      </c>
      <c r="E79" s="67" t="s">
        <v>107</v>
      </c>
      <c r="F79" s="66" t="s">
        <v>277</v>
      </c>
      <c r="G79" s="65" t="s">
        <v>10</v>
      </c>
      <c r="H79" s="65">
        <v>1000</v>
      </c>
      <c r="I79" s="65" t="s">
        <v>10</v>
      </c>
      <c r="J79" s="65" t="s">
        <v>10</v>
      </c>
      <c r="K79" s="65" t="s">
        <v>10</v>
      </c>
      <c r="L79" s="65">
        <v>1000</v>
      </c>
    </row>
    <row r="80" spans="2:12" s="40" customFormat="1" ht="21">
      <c r="B80" s="60" t="s">
        <v>329</v>
      </c>
      <c r="C80" s="59" t="s">
        <v>65</v>
      </c>
      <c r="D80" s="60" t="s">
        <v>12</v>
      </c>
      <c r="E80" s="68" t="s">
        <v>330</v>
      </c>
      <c r="F80" s="60" t="s">
        <v>277</v>
      </c>
      <c r="G80" s="61" t="s">
        <v>10</v>
      </c>
      <c r="H80" s="61">
        <v>2000</v>
      </c>
      <c r="I80" s="61" t="s">
        <v>10</v>
      </c>
      <c r="J80" s="61" t="s">
        <v>10</v>
      </c>
      <c r="K80" s="61" t="s">
        <v>10</v>
      </c>
      <c r="L80" s="61">
        <v>2000</v>
      </c>
    </row>
    <row r="81" spans="2:12" s="40" customFormat="1" ht="10.5">
      <c r="B81" s="60" t="s">
        <v>84</v>
      </c>
      <c r="C81" s="59" t="s">
        <v>95</v>
      </c>
      <c r="D81" s="60" t="s">
        <v>12</v>
      </c>
      <c r="E81" s="59" t="s">
        <v>202</v>
      </c>
      <c r="F81" s="60" t="s">
        <v>343</v>
      </c>
      <c r="G81" s="61" t="s">
        <v>10</v>
      </c>
      <c r="H81" s="61">
        <v>75000</v>
      </c>
      <c r="I81" s="61" t="s">
        <v>10</v>
      </c>
      <c r="J81" s="61">
        <v>68000</v>
      </c>
      <c r="K81" s="61" t="s">
        <v>10</v>
      </c>
      <c r="L81" s="61">
        <v>7000</v>
      </c>
    </row>
    <row r="82" spans="2:12" s="40" customFormat="1" ht="17.25" customHeight="1">
      <c r="B82" s="156" t="s">
        <v>145</v>
      </c>
      <c r="C82" s="68" t="s">
        <v>146</v>
      </c>
      <c r="D82" s="156" t="s">
        <v>12</v>
      </c>
      <c r="E82" s="68" t="s">
        <v>203</v>
      </c>
      <c r="F82" s="86" t="s">
        <v>135</v>
      </c>
      <c r="G82" s="61" t="s">
        <v>10</v>
      </c>
      <c r="H82" s="61">
        <v>65227</v>
      </c>
      <c r="I82" s="61" t="s">
        <v>10</v>
      </c>
      <c r="J82" s="61">
        <v>54000</v>
      </c>
      <c r="K82" s="61" t="s">
        <v>10</v>
      </c>
      <c r="L82" s="61">
        <v>11227</v>
      </c>
    </row>
    <row r="83" spans="2:12" s="40" customFormat="1" ht="10.5">
      <c r="B83" s="157"/>
      <c r="C83" s="139" t="s">
        <v>62</v>
      </c>
      <c r="D83" s="157"/>
      <c r="E83" s="141" t="s">
        <v>204</v>
      </c>
      <c r="F83" s="142" t="s">
        <v>135</v>
      </c>
      <c r="G83" s="143" t="s">
        <v>10</v>
      </c>
      <c r="H83" s="143">
        <v>38000</v>
      </c>
      <c r="I83" s="143" t="s">
        <v>10</v>
      </c>
      <c r="J83" s="143">
        <v>37000</v>
      </c>
      <c r="K83" s="143" t="s">
        <v>10</v>
      </c>
      <c r="L83" s="143">
        <v>1000</v>
      </c>
    </row>
    <row r="84" spans="2:12" s="40" customFormat="1" ht="10.5">
      <c r="B84" s="161"/>
      <c r="C84" s="140" t="s">
        <v>344</v>
      </c>
      <c r="D84" s="161"/>
      <c r="E84" s="140" t="s">
        <v>108</v>
      </c>
      <c r="F84" s="144" t="s">
        <v>135</v>
      </c>
      <c r="G84" s="143" t="s">
        <v>10</v>
      </c>
      <c r="H84" s="143">
        <v>27227</v>
      </c>
      <c r="I84" s="143" t="s">
        <v>10</v>
      </c>
      <c r="J84" s="143">
        <v>17000</v>
      </c>
      <c r="K84" s="143" t="s">
        <v>10</v>
      </c>
      <c r="L84" s="143">
        <v>10227</v>
      </c>
    </row>
    <row r="85" spans="2:12" s="40" customFormat="1" ht="10.5">
      <c r="B85" s="165" t="s">
        <v>345</v>
      </c>
      <c r="C85" s="36" t="s">
        <v>65</v>
      </c>
      <c r="D85" s="165" t="s">
        <v>12</v>
      </c>
      <c r="E85" s="167" t="s">
        <v>147</v>
      </c>
      <c r="F85" s="165" t="s">
        <v>277</v>
      </c>
      <c r="G85" s="37" t="s">
        <v>10</v>
      </c>
      <c r="H85" s="37">
        <v>7130</v>
      </c>
      <c r="I85" s="37" t="s">
        <v>10</v>
      </c>
      <c r="J85" s="37" t="s">
        <v>10</v>
      </c>
      <c r="K85" s="37" t="s">
        <v>10</v>
      </c>
      <c r="L85" s="37">
        <v>7130</v>
      </c>
    </row>
    <row r="86" spans="2:12" s="40" customFormat="1" ht="10.5">
      <c r="B86" s="166"/>
      <c r="C86" s="145" t="s">
        <v>85</v>
      </c>
      <c r="D86" s="166"/>
      <c r="E86" s="168"/>
      <c r="F86" s="166"/>
      <c r="G86" s="38" t="s">
        <v>10</v>
      </c>
      <c r="H86" s="38" t="s">
        <v>10</v>
      </c>
      <c r="I86" s="38" t="s">
        <v>10</v>
      </c>
      <c r="J86" s="38" t="s">
        <v>10</v>
      </c>
      <c r="K86" s="38" t="s">
        <v>10</v>
      </c>
      <c r="L86" s="38">
        <v>1000</v>
      </c>
    </row>
    <row r="87" spans="2:12" s="84" customFormat="1" ht="10.5">
      <c r="B87" s="90" t="s">
        <v>223</v>
      </c>
      <c r="C87" s="69" t="s">
        <v>246</v>
      </c>
      <c r="D87" s="60" t="s">
        <v>68</v>
      </c>
      <c r="E87" s="69" t="s">
        <v>114</v>
      </c>
      <c r="F87" s="60" t="s">
        <v>277</v>
      </c>
      <c r="G87" s="61" t="s">
        <v>10</v>
      </c>
      <c r="H87" s="88">
        <v>2057</v>
      </c>
      <c r="I87" s="61" t="s">
        <v>10</v>
      </c>
      <c r="J87" s="61" t="s">
        <v>10</v>
      </c>
      <c r="K87" s="61" t="s">
        <v>10</v>
      </c>
      <c r="L87" s="70">
        <v>2057</v>
      </c>
    </row>
    <row r="88" spans="2:12" s="40" customFormat="1" ht="10.5">
      <c r="B88" s="149" t="s">
        <v>11</v>
      </c>
      <c r="C88" s="150"/>
      <c r="D88" s="150"/>
      <c r="E88" s="150"/>
      <c r="F88" s="151"/>
      <c r="G88" s="33" t="s">
        <v>10</v>
      </c>
      <c r="H88" s="33">
        <f>H75+H76+H77+H78+H79+H80+H81+H82+H85+H87</f>
        <v>272753</v>
      </c>
      <c r="I88" s="33" t="s">
        <v>10</v>
      </c>
      <c r="J88" s="33"/>
      <c r="K88" s="33" t="s">
        <v>10</v>
      </c>
      <c r="L88" s="33">
        <f>L75+L76+L77+L78+L79+L80+L81+L82+L85+L87</f>
        <v>46414</v>
      </c>
    </row>
    <row r="89" spans="2:9" s="35" customFormat="1" ht="9" customHeight="1">
      <c r="B89" s="58"/>
      <c r="C89" s="51"/>
      <c r="D89" s="51"/>
      <c r="E89" s="51"/>
      <c r="F89" s="51"/>
      <c r="G89" s="51"/>
      <c r="H89" s="51"/>
      <c r="I89" s="51"/>
    </row>
    <row r="90" spans="2:3" s="17" customFormat="1" ht="9">
      <c r="B90" s="18"/>
      <c r="C90" s="18"/>
    </row>
    <row r="91" spans="2:3" s="40" customFormat="1" ht="10.5">
      <c r="B91" s="54" t="s">
        <v>2</v>
      </c>
      <c r="C91" s="54" t="s">
        <v>331</v>
      </c>
    </row>
    <row r="92" s="35" customFormat="1" ht="10.5">
      <c r="L92" s="39" t="s">
        <v>50</v>
      </c>
    </row>
    <row r="93" spans="2:12" s="40" customFormat="1" ht="22.5" customHeight="1">
      <c r="B93" s="154" t="s">
        <v>4</v>
      </c>
      <c r="C93" s="154" t="s">
        <v>5</v>
      </c>
      <c r="D93" s="154" t="s">
        <v>96</v>
      </c>
      <c r="E93" s="154" t="s">
        <v>7</v>
      </c>
      <c r="F93" s="154" t="s">
        <v>8</v>
      </c>
      <c r="G93" s="159" t="s">
        <v>89</v>
      </c>
      <c r="H93" s="159"/>
      <c r="I93" s="152" t="s">
        <v>259</v>
      </c>
      <c r="J93" s="153"/>
      <c r="K93" s="152" t="s">
        <v>251</v>
      </c>
      <c r="L93" s="153"/>
    </row>
    <row r="94" spans="2:12" s="40" customFormat="1" ht="10.5">
      <c r="B94" s="155"/>
      <c r="C94" s="155"/>
      <c r="D94" s="155"/>
      <c r="E94" s="155"/>
      <c r="F94" s="155"/>
      <c r="G94" s="31" t="s">
        <v>156</v>
      </c>
      <c r="H94" s="31" t="s">
        <v>9</v>
      </c>
      <c r="I94" s="31" t="s">
        <v>156</v>
      </c>
      <c r="J94" s="31" t="s">
        <v>9</v>
      </c>
      <c r="K94" s="31" t="s">
        <v>156</v>
      </c>
      <c r="L94" s="31" t="s">
        <v>9</v>
      </c>
    </row>
    <row r="95" spans="2:12" s="40" customFormat="1" ht="10.5">
      <c r="B95" s="66" t="s">
        <v>332</v>
      </c>
      <c r="C95" s="83" t="s">
        <v>56</v>
      </c>
      <c r="D95" s="66" t="s">
        <v>12</v>
      </c>
      <c r="E95" s="83" t="s">
        <v>52</v>
      </c>
      <c r="F95" s="66" t="s">
        <v>277</v>
      </c>
      <c r="G95" s="65" t="s">
        <v>10</v>
      </c>
      <c r="H95" s="65">
        <v>500</v>
      </c>
      <c r="I95" s="65" t="s">
        <v>10</v>
      </c>
      <c r="J95" s="65" t="s">
        <v>10</v>
      </c>
      <c r="K95" s="65" t="s">
        <v>10</v>
      </c>
      <c r="L95" s="65">
        <v>500</v>
      </c>
    </row>
    <row r="96" spans="2:12" s="40" customFormat="1" ht="21">
      <c r="B96" s="60" t="s">
        <v>334</v>
      </c>
      <c r="C96" s="59" t="s">
        <v>65</v>
      </c>
      <c r="D96" s="60" t="s">
        <v>12</v>
      </c>
      <c r="E96" s="68" t="s">
        <v>330</v>
      </c>
      <c r="F96" s="60" t="s">
        <v>277</v>
      </c>
      <c r="G96" s="61" t="s">
        <v>10</v>
      </c>
      <c r="H96" s="61">
        <v>6500</v>
      </c>
      <c r="I96" s="61" t="s">
        <v>10</v>
      </c>
      <c r="J96" s="61" t="s">
        <v>10</v>
      </c>
      <c r="K96" s="61" t="s">
        <v>10</v>
      </c>
      <c r="L96" s="61">
        <v>6500</v>
      </c>
    </row>
    <row r="97" spans="2:12" s="40" customFormat="1" ht="10.5">
      <c r="B97" s="66" t="s">
        <v>333</v>
      </c>
      <c r="C97" s="83" t="s">
        <v>94</v>
      </c>
      <c r="D97" s="66" t="s">
        <v>12</v>
      </c>
      <c r="E97" s="67" t="s">
        <v>107</v>
      </c>
      <c r="F97" s="66" t="s">
        <v>277</v>
      </c>
      <c r="G97" s="65" t="s">
        <v>10</v>
      </c>
      <c r="H97" s="65">
        <v>500</v>
      </c>
      <c r="I97" s="65" t="s">
        <v>10</v>
      </c>
      <c r="J97" s="65" t="s">
        <v>10</v>
      </c>
      <c r="K97" s="65" t="s">
        <v>10</v>
      </c>
      <c r="L97" s="65">
        <v>500</v>
      </c>
    </row>
    <row r="98" spans="2:12" s="40" customFormat="1" ht="31.5">
      <c r="B98" s="66" t="s">
        <v>335</v>
      </c>
      <c r="C98" s="83" t="s">
        <v>61</v>
      </c>
      <c r="D98" s="66" t="s">
        <v>12</v>
      </c>
      <c r="E98" s="67" t="s">
        <v>106</v>
      </c>
      <c r="F98" s="66" t="s">
        <v>336</v>
      </c>
      <c r="G98" s="65" t="s">
        <v>10</v>
      </c>
      <c r="H98" s="65">
        <v>1500</v>
      </c>
      <c r="I98" s="65" t="s">
        <v>10</v>
      </c>
      <c r="J98" s="65" t="s">
        <v>10</v>
      </c>
      <c r="K98" s="65" t="s">
        <v>10</v>
      </c>
      <c r="L98" s="65">
        <v>500</v>
      </c>
    </row>
    <row r="99" spans="2:12" s="40" customFormat="1" ht="10.5">
      <c r="B99" s="149" t="s">
        <v>11</v>
      </c>
      <c r="C99" s="150"/>
      <c r="D99" s="150"/>
      <c r="E99" s="150"/>
      <c r="F99" s="151"/>
      <c r="G99" s="33" t="s">
        <v>10</v>
      </c>
      <c r="H99" s="33">
        <f>SUM(H95:H98)</f>
        <v>9000</v>
      </c>
      <c r="I99" s="33" t="s">
        <v>10</v>
      </c>
      <c r="J99" s="33"/>
      <c r="K99" s="33" t="s">
        <v>10</v>
      </c>
      <c r="L99" s="33">
        <f>SUM(L95:L98)</f>
        <v>8000</v>
      </c>
    </row>
    <row r="100" spans="2:12" s="40" customFormat="1" ht="10.5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2:12" s="40" customFormat="1" ht="10.5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2:13" s="40" customFormat="1" ht="10.5">
      <c r="B102" s="54" t="s">
        <v>2</v>
      </c>
      <c r="C102" s="54" t="s">
        <v>44</v>
      </c>
      <c r="D102" s="48"/>
      <c r="E102" s="48"/>
      <c r="F102" s="48"/>
      <c r="G102" s="49"/>
      <c r="H102" s="49"/>
      <c r="I102" s="49"/>
      <c r="J102" s="49"/>
      <c r="K102" s="49"/>
      <c r="L102" s="49"/>
      <c r="M102" s="49"/>
    </row>
    <row r="103" s="40" customFormat="1" ht="10.5">
      <c r="L103" s="56" t="s">
        <v>50</v>
      </c>
    </row>
    <row r="104" spans="2:12" s="40" customFormat="1" ht="20.25" customHeight="1">
      <c r="B104" s="154" t="s">
        <v>4</v>
      </c>
      <c r="C104" s="154" t="s">
        <v>5</v>
      </c>
      <c r="D104" s="154" t="s">
        <v>96</v>
      </c>
      <c r="E104" s="154" t="s">
        <v>7</v>
      </c>
      <c r="F104" s="154" t="s">
        <v>8</v>
      </c>
      <c r="G104" s="159" t="s">
        <v>89</v>
      </c>
      <c r="H104" s="159"/>
      <c r="I104" s="152" t="s">
        <v>259</v>
      </c>
      <c r="J104" s="153"/>
      <c r="K104" s="152" t="s">
        <v>251</v>
      </c>
      <c r="L104" s="153"/>
    </row>
    <row r="105" spans="2:12" s="40" customFormat="1" ht="10.5">
      <c r="B105" s="155"/>
      <c r="C105" s="155"/>
      <c r="D105" s="155"/>
      <c r="E105" s="155"/>
      <c r="F105" s="155"/>
      <c r="G105" s="31" t="s">
        <v>156</v>
      </c>
      <c r="H105" s="31" t="s">
        <v>9</v>
      </c>
      <c r="I105" s="31" t="s">
        <v>156</v>
      </c>
      <c r="J105" s="31" t="s">
        <v>9</v>
      </c>
      <c r="K105" s="31" t="s">
        <v>156</v>
      </c>
      <c r="L105" s="31" t="s">
        <v>9</v>
      </c>
    </row>
    <row r="106" spans="2:12" s="84" customFormat="1" ht="12.75" customHeight="1">
      <c r="B106" s="156" t="s">
        <v>117</v>
      </c>
      <c r="C106" s="68" t="s">
        <v>346</v>
      </c>
      <c r="D106" s="156" t="s">
        <v>12</v>
      </c>
      <c r="E106" s="68"/>
      <c r="F106" s="73"/>
      <c r="G106" s="61"/>
      <c r="H106" s="61"/>
      <c r="I106" s="61"/>
      <c r="J106" s="61"/>
      <c r="K106" s="61"/>
      <c r="L106" s="61"/>
    </row>
    <row r="107" spans="2:12" s="84" customFormat="1" ht="10.5">
      <c r="B107" s="161"/>
      <c r="C107" s="87" t="s">
        <v>205</v>
      </c>
      <c r="D107" s="161"/>
      <c r="E107" s="68" t="s">
        <v>347</v>
      </c>
      <c r="F107" s="73" t="s">
        <v>125</v>
      </c>
      <c r="G107" s="61" t="s">
        <v>10</v>
      </c>
      <c r="H107" s="61">
        <v>191892</v>
      </c>
      <c r="I107" s="61" t="s">
        <v>10</v>
      </c>
      <c r="J107" s="61">
        <v>39395</v>
      </c>
      <c r="K107" s="61" t="s">
        <v>10</v>
      </c>
      <c r="L107" s="61">
        <v>36004</v>
      </c>
    </row>
    <row r="108" spans="2:12" s="84" customFormat="1" ht="12.75" customHeight="1">
      <c r="B108" s="156" t="s">
        <v>117</v>
      </c>
      <c r="C108" s="68" t="s">
        <v>348</v>
      </c>
      <c r="D108" s="156" t="s">
        <v>12</v>
      </c>
      <c r="E108" s="68"/>
      <c r="F108" s="73"/>
      <c r="G108" s="61"/>
      <c r="H108" s="61"/>
      <c r="I108" s="61"/>
      <c r="J108" s="61"/>
      <c r="K108" s="61"/>
      <c r="L108" s="61"/>
    </row>
    <row r="109" spans="2:12" s="84" customFormat="1" ht="10.5">
      <c r="B109" s="157"/>
      <c r="C109" s="87" t="s">
        <v>206</v>
      </c>
      <c r="D109" s="157"/>
      <c r="E109" s="68" t="s">
        <v>349</v>
      </c>
      <c r="F109" s="66" t="s">
        <v>350</v>
      </c>
      <c r="G109" s="61" t="s">
        <v>10</v>
      </c>
      <c r="H109" s="70">
        <v>48612</v>
      </c>
      <c r="I109" s="61" t="s">
        <v>10</v>
      </c>
      <c r="J109" s="70">
        <v>40510</v>
      </c>
      <c r="K109" s="61" t="s">
        <v>10</v>
      </c>
      <c r="L109" s="70">
        <v>2</v>
      </c>
    </row>
    <row r="110" spans="2:12" s="84" customFormat="1" ht="21">
      <c r="B110" s="161"/>
      <c r="C110" s="87" t="s">
        <v>207</v>
      </c>
      <c r="D110" s="161"/>
      <c r="E110" s="68" t="s">
        <v>109</v>
      </c>
      <c r="F110" s="73" t="s">
        <v>189</v>
      </c>
      <c r="G110" s="61" t="s">
        <v>10</v>
      </c>
      <c r="H110" s="61">
        <v>81410</v>
      </c>
      <c r="I110" s="61" t="s">
        <v>10</v>
      </c>
      <c r="J110" s="61" t="s">
        <v>10</v>
      </c>
      <c r="K110" s="61" t="s">
        <v>10</v>
      </c>
      <c r="L110" s="61">
        <v>2</v>
      </c>
    </row>
    <row r="111" spans="2:12" s="40" customFormat="1" ht="10.5">
      <c r="B111" s="149" t="s">
        <v>11</v>
      </c>
      <c r="C111" s="150"/>
      <c r="D111" s="150"/>
      <c r="E111" s="150"/>
      <c r="F111" s="151"/>
      <c r="G111" s="33" t="s">
        <v>10</v>
      </c>
      <c r="H111" s="33">
        <f>H107+H109+H110</f>
        <v>321914</v>
      </c>
      <c r="I111" s="33" t="s">
        <v>10</v>
      </c>
      <c r="J111" s="33">
        <f>J107+J109</f>
        <v>79905</v>
      </c>
      <c r="K111" s="33" t="s">
        <v>10</v>
      </c>
      <c r="L111" s="33">
        <f>L107+L109+L110</f>
        <v>36008</v>
      </c>
    </row>
    <row r="112" spans="2:12" s="40" customFormat="1" ht="10.5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2:12" s="40" customFormat="1" ht="10.5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2:4" s="40" customFormat="1" ht="10.5">
      <c r="B114" s="54" t="s">
        <v>2</v>
      </c>
      <c r="C114" s="158" t="s">
        <v>361</v>
      </c>
      <c r="D114" s="158"/>
    </row>
    <row r="115" s="40" customFormat="1" ht="9" customHeight="1">
      <c r="L115" s="56" t="s">
        <v>50</v>
      </c>
    </row>
    <row r="116" spans="2:12" s="40" customFormat="1" ht="21.75" customHeight="1">
      <c r="B116" s="154" t="s">
        <v>4</v>
      </c>
      <c r="C116" s="154" t="s">
        <v>5</v>
      </c>
      <c r="D116" s="154" t="s">
        <v>96</v>
      </c>
      <c r="E116" s="154" t="s">
        <v>7</v>
      </c>
      <c r="F116" s="154" t="s">
        <v>8</v>
      </c>
      <c r="G116" s="159" t="s">
        <v>89</v>
      </c>
      <c r="H116" s="159"/>
      <c r="I116" s="152" t="s">
        <v>259</v>
      </c>
      <c r="J116" s="153"/>
      <c r="K116" s="152" t="s">
        <v>251</v>
      </c>
      <c r="L116" s="153"/>
    </row>
    <row r="117" spans="2:12" s="40" customFormat="1" ht="10.5">
      <c r="B117" s="155"/>
      <c r="C117" s="155"/>
      <c r="D117" s="155"/>
      <c r="E117" s="155"/>
      <c r="F117" s="155"/>
      <c r="G117" s="31" t="s">
        <v>156</v>
      </c>
      <c r="H117" s="31" t="s">
        <v>9</v>
      </c>
      <c r="I117" s="31" t="s">
        <v>156</v>
      </c>
      <c r="J117" s="31" t="s">
        <v>9</v>
      </c>
      <c r="K117" s="31" t="s">
        <v>156</v>
      </c>
      <c r="L117" s="31" t="s">
        <v>9</v>
      </c>
    </row>
    <row r="118" spans="2:12" s="84" customFormat="1" ht="10.5">
      <c r="B118" s="60" t="s">
        <v>150</v>
      </c>
      <c r="C118" s="69" t="s">
        <v>222</v>
      </c>
      <c r="D118" s="60" t="s">
        <v>12</v>
      </c>
      <c r="E118" s="59" t="s">
        <v>362</v>
      </c>
      <c r="F118" s="60" t="s">
        <v>111</v>
      </c>
      <c r="G118" s="61" t="s">
        <v>10</v>
      </c>
      <c r="H118" s="62">
        <v>4168</v>
      </c>
      <c r="I118" s="61" t="s">
        <v>10</v>
      </c>
      <c r="J118" s="61">
        <v>2568</v>
      </c>
      <c r="K118" s="61" t="s">
        <v>10</v>
      </c>
      <c r="L118" s="61">
        <v>800</v>
      </c>
    </row>
    <row r="119" spans="2:12" s="40" customFormat="1" ht="10.5">
      <c r="B119" s="149" t="s">
        <v>11</v>
      </c>
      <c r="C119" s="150"/>
      <c r="D119" s="150"/>
      <c r="E119" s="150"/>
      <c r="F119" s="151"/>
      <c r="G119" s="33" t="s">
        <v>10</v>
      </c>
      <c r="H119" s="33">
        <f>SUM(H118)</f>
        <v>4168</v>
      </c>
      <c r="I119" s="33" t="s">
        <v>10</v>
      </c>
      <c r="J119" s="33">
        <f>SUM(J118)</f>
        <v>2568</v>
      </c>
      <c r="K119" s="33" t="s">
        <v>10</v>
      </c>
      <c r="L119" s="33">
        <f>SUM(L118)</f>
        <v>800</v>
      </c>
    </row>
    <row r="120" s="17" customFormat="1" ht="9"/>
    <row r="121" s="17" customFormat="1" ht="9"/>
    <row r="122" spans="2:13" s="17" customFormat="1" ht="9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2:5" s="40" customFormat="1" ht="10.5">
      <c r="B123" s="55" t="s">
        <v>2</v>
      </c>
      <c r="C123" s="55" t="s">
        <v>92</v>
      </c>
      <c r="E123" s="55"/>
    </row>
    <row r="124" s="35" customFormat="1" ht="9" customHeight="1">
      <c r="L124" s="39" t="s">
        <v>50</v>
      </c>
    </row>
    <row r="125" spans="2:12" s="40" customFormat="1" ht="30.75" customHeight="1">
      <c r="B125" s="154" t="s">
        <v>4</v>
      </c>
      <c r="C125" s="154" t="s">
        <v>5</v>
      </c>
      <c r="D125" s="154" t="s">
        <v>96</v>
      </c>
      <c r="E125" s="154" t="s">
        <v>7</v>
      </c>
      <c r="F125" s="154" t="s">
        <v>8</v>
      </c>
      <c r="G125" s="159" t="s">
        <v>89</v>
      </c>
      <c r="H125" s="159"/>
      <c r="I125" s="152" t="s">
        <v>259</v>
      </c>
      <c r="J125" s="153"/>
      <c r="K125" s="152" t="s">
        <v>251</v>
      </c>
      <c r="L125" s="153"/>
    </row>
    <row r="126" spans="2:12" s="40" customFormat="1" ht="10.5">
      <c r="B126" s="155"/>
      <c r="C126" s="155"/>
      <c r="D126" s="155"/>
      <c r="E126" s="155"/>
      <c r="F126" s="155"/>
      <c r="G126" s="31" t="s">
        <v>156</v>
      </c>
      <c r="H126" s="31" t="s">
        <v>9</v>
      </c>
      <c r="I126" s="31" t="s">
        <v>156</v>
      </c>
      <c r="J126" s="31" t="s">
        <v>9</v>
      </c>
      <c r="K126" s="31" t="s">
        <v>156</v>
      </c>
      <c r="L126" s="31" t="s">
        <v>9</v>
      </c>
    </row>
    <row r="127" spans="2:12" s="84" customFormat="1" ht="21">
      <c r="B127" s="90" t="s">
        <v>69</v>
      </c>
      <c r="C127" s="69" t="s">
        <v>363</v>
      </c>
      <c r="D127" s="156" t="s">
        <v>68</v>
      </c>
      <c r="E127" s="69" t="s">
        <v>364</v>
      </c>
      <c r="F127" s="60" t="s">
        <v>132</v>
      </c>
      <c r="G127" s="61"/>
      <c r="H127" s="88"/>
      <c r="I127" s="61"/>
      <c r="J127" s="61"/>
      <c r="K127" s="61"/>
      <c r="L127" s="70"/>
    </row>
    <row r="128" spans="2:12" s="84" customFormat="1" ht="10.5">
      <c r="B128" s="89"/>
      <c r="C128" s="146" t="s">
        <v>62</v>
      </c>
      <c r="D128" s="157"/>
      <c r="E128" s="146" t="s">
        <v>112</v>
      </c>
      <c r="F128" s="144" t="s">
        <v>148</v>
      </c>
      <c r="G128" s="143" t="s">
        <v>10</v>
      </c>
      <c r="H128" s="147">
        <v>4142</v>
      </c>
      <c r="I128" s="143" t="s">
        <v>10</v>
      </c>
      <c r="J128" s="143">
        <v>4142</v>
      </c>
      <c r="K128" s="143" t="s">
        <v>10</v>
      </c>
      <c r="L128" s="143" t="s">
        <v>10</v>
      </c>
    </row>
    <row r="129" spans="2:12" s="84" customFormat="1" ht="10.5">
      <c r="B129" s="89"/>
      <c r="C129" s="146" t="s">
        <v>87</v>
      </c>
      <c r="D129" s="157"/>
      <c r="E129" s="146" t="s">
        <v>113</v>
      </c>
      <c r="F129" s="144" t="s">
        <v>132</v>
      </c>
      <c r="G129" s="143" t="s">
        <v>10</v>
      </c>
      <c r="H129" s="147">
        <v>15340</v>
      </c>
      <c r="I129" s="143" t="s">
        <v>10</v>
      </c>
      <c r="J129" s="143">
        <v>14240</v>
      </c>
      <c r="K129" s="143" t="s">
        <v>10</v>
      </c>
      <c r="L129" s="143">
        <v>1100</v>
      </c>
    </row>
    <row r="130" spans="2:12" s="40" customFormat="1" ht="10.5">
      <c r="B130" s="149" t="s">
        <v>11</v>
      </c>
      <c r="C130" s="150"/>
      <c r="D130" s="150"/>
      <c r="E130" s="150"/>
      <c r="F130" s="151"/>
      <c r="G130" s="32" t="s">
        <v>10</v>
      </c>
      <c r="H130" s="33">
        <f>SUM(H128:H129)</f>
        <v>19482</v>
      </c>
      <c r="I130" s="32" t="s">
        <v>10</v>
      </c>
      <c r="J130" s="33">
        <f>SUM(J128:J129)</f>
        <v>18382</v>
      </c>
      <c r="K130" s="32" t="s">
        <v>10</v>
      </c>
      <c r="L130" s="33">
        <f>SUM(L129)</f>
        <v>1100</v>
      </c>
    </row>
    <row r="131" s="17" customFormat="1" ht="9"/>
    <row r="132" spans="2:13" s="17" customFormat="1" ht="9">
      <c r="B132" s="93"/>
      <c r="C132" s="92"/>
      <c r="D132" s="92"/>
      <c r="E132" s="92"/>
      <c r="F132" s="92"/>
      <c r="G132" s="28"/>
      <c r="H132" s="28"/>
      <c r="I132" s="28"/>
      <c r="J132" s="28"/>
      <c r="K132" s="28"/>
      <c r="L132" s="28"/>
      <c r="M132" s="28"/>
    </row>
    <row r="133" spans="2:13" s="17" customFormat="1" ht="9">
      <c r="B133" s="93"/>
      <c r="C133" s="92"/>
      <c r="D133" s="92"/>
      <c r="E133" s="92"/>
      <c r="F133" s="92"/>
      <c r="G133" s="28"/>
      <c r="H133" s="28"/>
      <c r="I133" s="28"/>
      <c r="J133" s="28"/>
      <c r="K133" s="28"/>
      <c r="L133" s="28"/>
      <c r="M133" s="28"/>
    </row>
    <row r="134" spans="2:13" s="17" customFormat="1" ht="9">
      <c r="B134" s="93"/>
      <c r="C134" s="92"/>
      <c r="D134" s="92"/>
      <c r="E134" s="92"/>
      <c r="F134" s="92"/>
      <c r="G134" s="28"/>
      <c r="H134" s="28"/>
      <c r="I134" s="28"/>
      <c r="J134" s="28"/>
      <c r="K134" s="28"/>
      <c r="L134" s="28"/>
      <c r="M134" s="28"/>
    </row>
    <row r="135" spans="2:13" s="17" customFormat="1" ht="9">
      <c r="B135" s="93"/>
      <c r="C135" s="92"/>
      <c r="D135" s="92"/>
      <c r="E135" s="92"/>
      <c r="F135" s="92"/>
      <c r="G135" s="28"/>
      <c r="H135" s="28"/>
      <c r="I135" s="28"/>
      <c r="J135" s="28"/>
      <c r="K135" s="28"/>
      <c r="L135" s="28"/>
      <c r="M135" s="28"/>
    </row>
    <row r="136" spans="2:13" s="17" customFormat="1" ht="9">
      <c r="B136" s="92"/>
      <c r="C136" s="92"/>
      <c r="D136" s="92"/>
      <c r="E136" s="92"/>
      <c r="F136" s="92"/>
      <c r="G136" s="92"/>
      <c r="H136" s="28"/>
      <c r="I136" s="92"/>
      <c r="J136" s="92"/>
      <c r="K136" s="28"/>
      <c r="L136" s="92"/>
      <c r="M136" s="92"/>
    </row>
    <row r="137" spans="2:13" ht="9">
      <c r="B137" s="9"/>
      <c r="C137" s="9"/>
      <c r="D137" s="9"/>
      <c r="E137" s="9"/>
      <c r="F137" s="9"/>
      <c r="G137" s="8"/>
      <c r="H137" s="10"/>
      <c r="I137" s="8"/>
      <c r="J137" s="8"/>
      <c r="K137" s="8"/>
      <c r="L137" s="8"/>
      <c r="M137" s="8"/>
    </row>
    <row r="138" spans="2:13" ht="9">
      <c r="B138" s="9"/>
      <c r="C138" s="9"/>
      <c r="D138" s="9"/>
      <c r="E138" s="9"/>
      <c r="F138" s="9"/>
      <c r="G138" s="9"/>
      <c r="H138" s="8"/>
      <c r="I138" s="9"/>
      <c r="J138" s="9"/>
      <c r="K138" s="8"/>
      <c r="L138" s="9"/>
      <c r="M138" s="9"/>
    </row>
    <row r="139" spans="2:13" ht="9">
      <c r="B139" s="9"/>
      <c r="C139" s="9"/>
      <c r="D139" s="9"/>
      <c r="E139" s="9"/>
      <c r="F139" s="9"/>
      <c r="G139" s="9"/>
      <c r="H139" s="10"/>
      <c r="I139" s="9"/>
      <c r="J139" s="9"/>
      <c r="K139" s="10"/>
      <c r="L139" s="9"/>
      <c r="M139" s="9"/>
    </row>
    <row r="140" spans="2:13" ht="9">
      <c r="B140" s="4"/>
      <c r="C140" s="4"/>
      <c r="D140" s="9"/>
      <c r="E140" s="9"/>
      <c r="F140" s="9"/>
      <c r="G140" s="9"/>
      <c r="H140" s="10"/>
      <c r="I140" s="9"/>
      <c r="J140" s="9"/>
      <c r="K140" s="10"/>
      <c r="L140" s="9"/>
      <c r="M140" s="9"/>
    </row>
    <row r="141" spans="2:13" ht="9">
      <c r="B141" s="7"/>
      <c r="C141" s="7"/>
      <c r="D141" s="9"/>
      <c r="E141" s="9"/>
      <c r="F141" s="9"/>
      <c r="G141" s="9"/>
      <c r="H141" s="10"/>
      <c r="I141" s="9"/>
      <c r="J141" s="9"/>
      <c r="K141" s="10"/>
      <c r="L141" s="9"/>
      <c r="M141" s="9"/>
    </row>
    <row r="142" spans="4:13" ht="9">
      <c r="D142" s="9"/>
      <c r="E142" s="9"/>
      <c r="F142" s="9"/>
      <c r="G142" s="8"/>
      <c r="H142" s="10"/>
      <c r="I142" s="8"/>
      <c r="J142" s="8"/>
      <c r="K142" s="8"/>
      <c r="L142" s="8"/>
      <c r="M142" s="8"/>
    </row>
    <row r="143" spans="4:13" ht="9">
      <c r="D143" s="4"/>
      <c r="E143" s="4"/>
      <c r="F143" s="4"/>
      <c r="G143" s="8"/>
      <c r="H143" s="3"/>
      <c r="I143" s="8"/>
      <c r="J143" s="8"/>
      <c r="K143" s="3"/>
      <c r="L143" s="8"/>
      <c r="M143" s="8"/>
    </row>
    <row r="144" spans="4:11" ht="9">
      <c r="D144" s="7"/>
      <c r="E144" s="7"/>
      <c r="F144" s="7"/>
      <c r="G144" s="7"/>
      <c r="H144" s="7"/>
      <c r="I144" s="7"/>
      <c r="J144" s="7"/>
      <c r="K144" s="7"/>
    </row>
  </sheetData>
  <sheetProtection password="DEE4" sheet="1" formatCells="0" formatColumns="0" formatRows="0" insertColumns="0" insertRows="0" insertHyperlinks="0" deleteColumns="0" deleteRows="0" sort="0" autoFilter="0" pivotTables="0"/>
  <mergeCells count="113">
    <mergeCell ref="D127:D129"/>
    <mergeCell ref="G93:H93"/>
    <mergeCell ref="C125:C126"/>
    <mergeCell ref="F116:F117"/>
    <mergeCell ref="F125:F126"/>
    <mergeCell ref="G125:H125"/>
    <mergeCell ref="D93:D94"/>
    <mergeCell ref="E93:E94"/>
    <mergeCell ref="K93:L93"/>
    <mergeCell ref="B99:F99"/>
    <mergeCell ref="B82:B84"/>
    <mergeCell ref="D82:D84"/>
    <mergeCell ref="B85:B86"/>
    <mergeCell ref="D85:D86"/>
    <mergeCell ref="E85:E86"/>
    <mergeCell ref="F85:F86"/>
    <mergeCell ref="B93:B94"/>
    <mergeCell ref="C93:C94"/>
    <mergeCell ref="F93:F94"/>
    <mergeCell ref="I93:J93"/>
    <mergeCell ref="I125:J125"/>
    <mergeCell ref="K125:L125"/>
    <mergeCell ref="B130:F130"/>
    <mergeCell ref="G116:H116"/>
    <mergeCell ref="I116:J116"/>
    <mergeCell ref="K116:L116"/>
    <mergeCell ref="B119:F119"/>
    <mergeCell ref="B125:B126"/>
    <mergeCell ref="D125:D126"/>
    <mergeCell ref="E125:E126"/>
    <mergeCell ref="B116:B117"/>
    <mergeCell ref="C116:C117"/>
    <mergeCell ref="D116:D117"/>
    <mergeCell ref="E116:E117"/>
    <mergeCell ref="I104:J104"/>
    <mergeCell ref="K104:L104"/>
    <mergeCell ref="B111:F111"/>
    <mergeCell ref="C114:D114"/>
    <mergeCell ref="B106:B107"/>
    <mergeCell ref="D106:D107"/>
    <mergeCell ref="B108:B110"/>
    <mergeCell ref="D108:D110"/>
    <mergeCell ref="I73:J73"/>
    <mergeCell ref="K73:L73"/>
    <mergeCell ref="B88:F88"/>
    <mergeCell ref="B104:B105"/>
    <mergeCell ref="C104:C105"/>
    <mergeCell ref="D104:D105"/>
    <mergeCell ref="E104:E105"/>
    <mergeCell ref="F104:F105"/>
    <mergeCell ref="G104:H104"/>
    <mergeCell ref="B77:B78"/>
    <mergeCell ref="G62:H62"/>
    <mergeCell ref="I62:J62"/>
    <mergeCell ref="K62:L62"/>
    <mergeCell ref="B68:F68"/>
    <mergeCell ref="B73:B74"/>
    <mergeCell ref="C73:C74"/>
    <mergeCell ref="D73:D74"/>
    <mergeCell ref="E73:E74"/>
    <mergeCell ref="F73:F74"/>
    <mergeCell ref="G73:H73"/>
    <mergeCell ref="B57:F57"/>
    <mergeCell ref="B62:B63"/>
    <mergeCell ref="C62:C63"/>
    <mergeCell ref="D62:D63"/>
    <mergeCell ref="E62:E63"/>
    <mergeCell ref="F62:F63"/>
    <mergeCell ref="B43:F43"/>
    <mergeCell ref="K36:L36"/>
    <mergeCell ref="I36:J36"/>
    <mergeCell ref="G36:H36"/>
    <mergeCell ref="F36:F37"/>
    <mergeCell ref="E36:E37"/>
    <mergeCell ref="D36:D37"/>
    <mergeCell ref="C36:C37"/>
    <mergeCell ref="B36:B37"/>
    <mergeCell ref="B38:B41"/>
    <mergeCell ref="K27:L27"/>
    <mergeCell ref="B31:F31"/>
    <mergeCell ref="B50:B51"/>
    <mergeCell ref="C50:C51"/>
    <mergeCell ref="D50:D51"/>
    <mergeCell ref="E50:E51"/>
    <mergeCell ref="F50:F51"/>
    <mergeCell ref="G50:H50"/>
    <mergeCell ref="I50:J50"/>
    <mergeCell ref="K50:L50"/>
    <mergeCell ref="I19:J19"/>
    <mergeCell ref="K19:L19"/>
    <mergeCell ref="B22:F22"/>
    <mergeCell ref="B27:B28"/>
    <mergeCell ref="C27:C28"/>
    <mergeCell ref="D27:D28"/>
    <mergeCell ref="E27:E28"/>
    <mergeCell ref="F27:F28"/>
    <mergeCell ref="G27:H27"/>
    <mergeCell ref="I27:J27"/>
    <mergeCell ref="B19:B20"/>
    <mergeCell ref="C19:C20"/>
    <mergeCell ref="D19:D20"/>
    <mergeCell ref="E19:E20"/>
    <mergeCell ref="F19:F20"/>
    <mergeCell ref="G19:H19"/>
    <mergeCell ref="I5:J5"/>
    <mergeCell ref="K5:L5"/>
    <mergeCell ref="B14:F14"/>
    <mergeCell ref="C5:C6"/>
    <mergeCell ref="D5:D6"/>
    <mergeCell ref="E5:E6"/>
    <mergeCell ref="F5:F6"/>
    <mergeCell ref="G5:H5"/>
    <mergeCell ref="B5:B6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landscape" paperSize="9" scale="95" r:id="rId1"/>
  <headerFooter alignWithMargins="0">
    <oddFooter>&amp;CSayfa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M133"/>
  <sheetViews>
    <sheetView tabSelected="1" zoomScale="150" zoomScaleNormal="150" zoomScalePageLayoutView="0" workbookViewId="0" topLeftCell="A73">
      <selection activeCell="L62" sqref="L62:L66"/>
    </sheetView>
  </sheetViews>
  <sheetFormatPr defaultColWidth="9.140625" defaultRowHeight="9" customHeight="1"/>
  <cols>
    <col min="1" max="1" width="1.28515625" style="1" customWidth="1"/>
    <col min="2" max="2" width="10.140625" style="1" customWidth="1"/>
    <col min="3" max="3" width="29.421875" style="1" customWidth="1"/>
    <col min="4" max="4" width="9.140625" style="1" customWidth="1"/>
    <col min="5" max="5" width="26.7109375" style="1" customWidth="1"/>
    <col min="6" max="16384" width="9.140625" style="1" customWidth="1"/>
  </cols>
  <sheetData>
    <row r="3" spans="2:4" s="35" customFormat="1" ht="10.5">
      <c r="B3" s="45" t="s">
        <v>21</v>
      </c>
      <c r="C3" s="160" t="s">
        <v>234</v>
      </c>
      <c r="D3" s="160"/>
    </row>
    <row r="4" s="35" customFormat="1" ht="10.5">
      <c r="L4" s="39" t="s">
        <v>50</v>
      </c>
    </row>
    <row r="5" spans="2:12" s="40" customFormat="1" ht="21.75" customHeight="1">
      <c r="B5" s="154" t="s">
        <v>4</v>
      </c>
      <c r="C5" s="154" t="s">
        <v>5</v>
      </c>
      <c r="D5" s="154" t="s">
        <v>96</v>
      </c>
      <c r="E5" s="154" t="s">
        <v>7</v>
      </c>
      <c r="F5" s="154" t="s">
        <v>8</v>
      </c>
      <c r="G5" s="159" t="s">
        <v>89</v>
      </c>
      <c r="H5" s="159"/>
      <c r="I5" s="152" t="s">
        <v>259</v>
      </c>
      <c r="J5" s="153"/>
      <c r="K5" s="152" t="s">
        <v>251</v>
      </c>
      <c r="L5" s="153"/>
    </row>
    <row r="6" spans="2:12" s="40" customFormat="1" ht="15" customHeight="1">
      <c r="B6" s="155"/>
      <c r="C6" s="155"/>
      <c r="D6" s="155"/>
      <c r="E6" s="155"/>
      <c r="F6" s="155"/>
      <c r="G6" s="31" t="s">
        <v>156</v>
      </c>
      <c r="H6" s="31" t="s">
        <v>9</v>
      </c>
      <c r="I6" s="31" t="s">
        <v>156</v>
      </c>
      <c r="J6" s="31" t="s">
        <v>9</v>
      </c>
      <c r="K6" s="31" t="s">
        <v>156</v>
      </c>
      <c r="L6" s="31" t="s">
        <v>9</v>
      </c>
    </row>
    <row r="7" spans="2:13" s="6" customFormat="1" ht="14.25" customHeight="1">
      <c r="B7" s="66" t="s">
        <v>126</v>
      </c>
      <c r="C7" s="83" t="s">
        <v>127</v>
      </c>
      <c r="D7" s="66" t="s">
        <v>12</v>
      </c>
      <c r="E7" s="83" t="s">
        <v>128</v>
      </c>
      <c r="F7" s="66" t="s">
        <v>129</v>
      </c>
      <c r="G7" s="65" t="s">
        <v>10</v>
      </c>
      <c r="H7" s="65">
        <v>360391</v>
      </c>
      <c r="I7" s="65" t="s">
        <v>10</v>
      </c>
      <c r="J7" s="65">
        <v>20754</v>
      </c>
      <c r="K7" s="65" t="s">
        <v>10</v>
      </c>
      <c r="L7" s="65">
        <v>10000</v>
      </c>
      <c r="M7" s="28"/>
    </row>
    <row r="8" spans="2:12" s="84" customFormat="1" ht="19.5">
      <c r="B8" s="66" t="s">
        <v>196</v>
      </c>
      <c r="C8" s="83" t="s">
        <v>230</v>
      </c>
      <c r="D8" s="66" t="s">
        <v>12</v>
      </c>
      <c r="E8" s="83" t="s">
        <v>326</v>
      </c>
      <c r="F8" s="66" t="s">
        <v>139</v>
      </c>
      <c r="G8" s="65" t="s">
        <v>10</v>
      </c>
      <c r="H8" s="65">
        <v>6000</v>
      </c>
      <c r="I8" s="65" t="s">
        <v>10</v>
      </c>
      <c r="J8" s="65">
        <v>4000</v>
      </c>
      <c r="K8" s="65" t="s">
        <v>10</v>
      </c>
      <c r="L8" s="65">
        <v>2000</v>
      </c>
    </row>
    <row r="9" spans="2:12" s="40" customFormat="1" ht="31.5">
      <c r="B9" s="66" t="s">
        <v>17</v>
      </c>
      <c r="C9" s="83" t="s">
        <v>61</v>
      </c>
      <c r="D9" s="66" t="s">
        <v>12</v>
      </c>
      <c r="E9" s="67" t="s">
        <v>106</v>
      </c>
      <c r="F9" s="66" t="s">
        <v>142</v>
      </c>
      <c r="G9" s="65" t="s">
        <v>10</v>
      </c>
      <c r="H9" s="65">
        <v>45239</v>
      </c>
      <c r="I9" s="65" t="s">
        <v>10</v>
      </c>
      <c r="J9" s="65">
        <v>39239</v>
      </c>
      <c r="K9" s="65" t="s">
        <v>10</v>
      </c>
      <c r="L9" s="65">
        <v>1000</v>
      </c>
    </row>
    <row r="10" spans="2:12" s="40" customFormat="1" ht="10.5">
      <c r="B10" s="66" t="s">
        <v>327</v>
      </c>
      <c r="C10" s="83" t="s">
        <v>56</v>
      </c>
      <c r="D10" s="66" t="s">
        <v>12</v>
      </c>
      <c r="E10" s="83" t="s">
        <v>52</v>
      </c>
      <c r="F10" s="66" t="s">
        <v>277</v>
      </c>
      <c r="G10" s="65" t="s">
        <v>10</v>
      </c>
      <c r="H10" s="65">
        <v>100</v>
      </c>
      <c r="I10" s="65" t="s">
        <v>10</v>
      </c>
      <c r="J10" s="65" t="s">
        <v>10</v>
      </c>
      <c r="K10" s="65" t="s">
        <v>10</v>
      </c>
      <c r="L10" s="65">
        <v>100</v>
      </c>
    </row>
    <row r="11" spans="2:12" s="40" customFormat="1" ht="19.5">
      <c r="B11" s="63" t="s">
        <v>18</v>
      </c>
      <c r="C11" s="85" t="s">
        <v>369</v>
      </c>
      <c r="D11" s="125" t="s">
        <v>12</v>
      </c>
      <c r="E11" s="126" t="s">
        <v>197</v>
      </c>
      <c r="F11" s="125" t="s">
        <v>163</v>
      </c>
      <c r="G11" s="127" t="s">
        <v>10</v>
      </c>
      <c r="H11" s="127">
        <v>60000</v>
      </c>
      <c r="I11" s="127" t="s">
        <v>10</v>
      </c>
      <c r="J11" s="127" t="s">
        <v>10</v>
      </c>
      <c r="K11" s="127" t="s">
        <v>10</v>
      </c>
      <c r="L11" s="127">
        <v>10000</v>
      </c>
    </row>
    <row r="12" spans="2:12" s="40" customFormat="1" ht="10.5">
      <c r="B12" s="66" t="s">
        <v>328</v>
      </c>
      <c r="C12" s="83" t="s">
        <v>94</v>
      </c>
      <c r="D12" s="66" t="s">
        <v>12</v>
      </c>
      <c r="E12" s="67" t="s">
        <v>107</v>
      </c>
      <c r="F12" s="66" t="s">
        <v>277</v>
      </c>
      <c r="G12" s="65" t="s">
        <v>10</v>
      </c>
      <c r="H12" s="65">
        <v>1000</v>
      </c>
      <c r="I12" s="65" t="s">
        <v>10</v>
      </c>
      <c r="J12" s="65" t="s">
        <v>10</v>
      </c>
      <c r="K12" s="65" t="s">
        <v>10</v>
      </c>
      <c r="L12" s="65">
        <v>1000</v>
      </c>
    </row>
    <row r="13" spans="2:12" s="40" customFormat="1" ht="21">
      <c r="B13" s="60" t="s">
        <v>329</v>
      </c>
      <c r="C13" s="59" t="s">
        <v>65</v>
      </c>
      <c r="D13" s="60" t="s">
        <v>12</v>
      </c>
      <c r="E13" s="68" t="s">
        <v>330</v>
      </c>
      <c r="F13" s="60" t="s">
        <v>277</v>
      </c>
      <c r="G13" s="61" t="s">
        <v>10</v>
      </c>
      <c r="H13" s="61">
        <v>2000</v>
      </c>
      <c r="I13" s="61" t="s">
        <v>10</v>
      </c>
      <c r="J13" s="61" t="s">
        <v>10</v>
      </c>
      <c r="K13" s="61" t="s">
        <v>10</v>
      </c>
      <c r="L13" s="61">
        <v>2000</v>
      </c>
    </row>
    <row r="14" spans="2:12" s="40" customFormat="1" ht="10.5">
      <c r="B14" s="60" t="s">
        <v>84</v>
      </c>
      <c r="C14" s="59" t="s">
        <v>95</v>
      </c>
      <c r="D14" s="60" t="s">
        <v>12</v>
      </c>
      <c r="E14" s="59" t="s">
        <v>202</v>
      </c>
      <c r="F14" s="60" t="s">
        <v>343</v>
      </c>
      <c r="G14" s="61" t="s">
        <v>10</v>
      </c>
      <c r="H14" s="61">
        <v>75000</v>
      </c>
      <c r="I14" s="61" t="s">
        <v>10</v>
      </c>
      <c r="J14" s="61">
        <v>68000</v>
      </c>
      <c r="K14" s="61" t="s">
        <v>10</v>
      </c>
      <c r="L14" s="61">
        <v>7000</v>
      </c>
    </row>
    <row r="15" spans="2:12" s="40" customFormat="1" ht="17.25" customHeight="1">
      <c r="B15" s="156" t="s">
        <v>145</v>
      </c>
      <c r="C15" s="68" t="s">
        <v>146</v>
      </c>
      <c r="D15" s="156" t="s">
        <v>12</v>
      </c>
      <c r="E15" s="68" t="s">
        <v>203</v>
      </c>
      <c r="F15" s="86" t="s">
        <v>135</v>
      </c>
      <c r="G15" s="61" t="s">
        <v>10</v>
      </c>
      <c r="H15" s="61">
        <v>65227</v>
      </c>
      <c r="I15" s="61" t="s">
        <v>10</v>
      </c>
      <c r="J15" s="61">
        <v>54000</v>
      </c>
      <c r="K15" s="61" t="s">
        <v>10</v>
      </c>
      <c r="L15" s="61">
        <v>11227</v>
      </c>
    </row>
    <row r="16" spans="2:12" s="40" customFormat="1" ht="10.5">
      <c r="B16" s="157"/>
      <c r="C16" s="139" t="s">
        <v>62</v>
      </c>
      <c r="D16" s="157"/>
      <c r="E16" s="141" t="s">
        <v>204</v>
      </c>
      <c r="F16" s="142" t="s">
        <v>135</v>
      </c>
      <c r="G16" s="143" t="s">
        <v>10</v>
      </c>
      <c r="H16" s="143">
        <v>38000</v>
      </c>
      <c r="I16" s="143" t="s">
        <v>10</v>
      </c>
      <c r="J16" s="143">
        <v>37000</v>
      </c>
      <c r="K16" s="143" t="s">
        <v>10</v>
      </c>
      <c r="L16" s="143">
        <v>1000</v>
      </c>
    </row>
    <row r="17" spans="2:12" s="40" customFormat="1" ht="10.5">
      <c r="B17" s="161"/>
      <c r="C17" s="140" t="s">
        <v>344</v>
      </c>
      <c r="D17" s="161"/>
      <c r="E17" s="140" t="s">
        <v>108</v>
      </c>
      <c r="F17" s="144" t="s">
        <v>135</v>
      </c>
      <c r="G17" s="143" t="s">
        <v>10</v>
      </c>
      <c r="H17" s="143">
        <v>27227</v>
      </c>
      <c r="I17" s="143" t="s">
        <v>10</v>
      </c>
      <c r="J17" s="143">
        <v>17000</v>
      </c>
      <c r="K17" s="143" t="s">
        <v>10</v>
      </c>
      <c r="L17" s="143">
        <v>10227</v>
      </c>
    </row>
    <row r="18" spans="2:12" s="40" customFormat="1" ht="10.5">
      <c r="B18" s="165" t="s">
        <v>345</v>
      </c>
      <c r="C18" s="36" t="s">
        <v>65</v>
      </c>
      <c r="D18" s="165" t="s">
        <v>12</v>
      </c>
      <c r="E18" s="167" t="s">
        <v>147</v>
      </c>
      <c r="F18" s="165" t="s">
        <v>277</v>
      </c>
      <c r="G18" s="37" t="s">
        <v>10</v>
      </c>
      <c r="H18" s="37">
        <v>7130</v>
      </c>
      <c r="I18" s="37" t="s">
        <v>10</v>
      </c>
      <c r="J18" s="37" t="s">
        <v>10</v>
      </c>
      <c r="K18" s="37" t="s">
        <v>10</v>
      </c>
      <c r="L18" s="37">
        <v>7130</v>
      </c>
    </row>
    <row r="19" spans="2:12" s="40" customFormat="1" ht="10.5">
      <c r="B19" s="166"/>
      <c r="C19" s="145" t="s">
        <v>85</v>
      </c>
      <c r="D19" s="166"/>
      <c r="E19" s="168"/>
      <c r="F19" s="166"/>
      <c r="G19" s="38" t="s">
        <v>10</v>
      </c>
      <c r="H19" s="38" t="s">
        <v>10</v>
      </c>
      <c r="I19" s="38" t="s">
        <v>10</v>
      </c>
      <c r="J19" s="38" t="s">
        <v>10</v>
      </c>
      <c r="K19" s="38" t="s">
        <v>10</v>
      </c>
      <c r="L19" s="38">
        <v>1000</v>
      </c>
    </row>
    <row r="20" spans="2:12" s="84" customFormat="1" ht="10.5">
      <c r="B20" s="148" t="s">
        <v>223</v>
      </c>
      <c r="C20" s="69" t="s">
        <v>246</v>
      </c>
      <c r="D20" s="60" t="s">
        <v>68</v>
      </c>
      <c r="E20" s="69" t="s">
        <v>114</v>
      </c>
      <c r="F20" s="60" t="s">
        <v>277</v>
      </c>
      <c r="G20" s="61" t="s">
        <v>10</v>
      </c>
      <c r="H20" s="88">
        <v>2057</v>
      </c>
      <c r="I20" s="61" t="s">
        <v>10</v>
      </c>
      <c r="J20" s="61" t="s">
        <v>10</v>
      </c>
      <c r="K20" s="61" t="s">
        <v>10</v>
      </c>
      <c r="L20" s="70">
        <v>2057</v>
      </c>
    </row>
    <row r="21" spans="2:12" s="84" customFormat="1" ht="12.75" customHeight="1">
      <c r="B21" s="156" t="s">
        <v>117</v>
      </c>
      <c r="C21" s="68" t="s">
        <v>348</v>
      </c>
      <c r="D21" s="156" t="s">
        <v>12</v>
      </c>
      <c r="E21" s="175" t="s">
        <v>109</v>
      </c>
      <c r="F21" s="156" t="s">
        <v>189</v>
      </c>
      <c r="G21" s="156" t="s">
        <v>10</v>
      </c>
      <c r="H21" s="173">
        <v>81410</v>
      </c>
      <c r="I21" s="173" t="s">
        <v>10</v>
      </c>
      <c r="J21" s="173" t="s">
        <v>10</v>
      </c>
      <c r="K21" s="173" t="s">
        <v>10</v>
      </c>
      <c r="L21" s="173">
        <v>2</v>
      </c>
    </row>
    <row r="22" spans="2:12" s="84" customFormat="1" ht="18">
      <c r="B22" s="161"/>
      <c r="C22" s="87" t="s">
        <v>207</v>
      </c>
      <c r="D22" s="161"/>
      <c r="E22" s="176"/>
      <c r="F22" s="161"/>
      <c r="G22" s="161"/>
      <c r="H22" s="174"/>
      <c r="I22" s="174"/>
      <c r="J22" s="174"/>
      <c r="K22" s="174"/>
      <c r="L22" s="174"/>
    </row>
    <row r="23" spans="2:12" s="84" customFormat="1" ht="21">
      <c r="B23" s="177" t="s">
        <v>69</v>
      </c>
      <c r="C23" s="69" t="s">
        <v>363</v>
      </c>
      <c r="D23" s="156" t="s">
        <v>68</v>
      </c>
      <c r="E23" s="69" t="s">
        <v>364</v>
      </c>
      <c r="F23" s="60" t="s">
        <v>132</v>
      </c>
      <c r="G23" s="61"/>
      <c r="H23" s="88"/>
      <c r="I23" s="61"/>
      <c r="J23" s="61"/>
      <c r="K23" s="61"/>
      <c r="L23" s="70"/>
    </row>
    <row r="24" spans="2:12" s="84" customFormat="1" ht="10.5">
      <c r="B24" s="178"/>
      <c r="C24" s="146" t="s">
        <v>62</v>
      </c>
      <c r="D24" s="157"/>
      <c r="E24" s="146" t="s">
        <v>112</v>
      </c>
      <c r="F24" s="144" t="s">
        <v>148</v>
      </c>
      <c r="G24" s="143" t="s">
        <v>10</v>
      </c>
      <c r="H24" s="147">
        <v>4142</v>
      </c>
      <c r="I24" s="143" t="s">
        <v>10</v>
      </c>
      <c r="J24" s="143">
        <v>4142</v>
      </c>
      <c r="K24" s="143" t="s">
        <v>10</v>
      </c>
      <c r="L24" s="143" t="s">
        <v>10</v>
      </c>
    </row>
    <row r="25" spans="2:12" s="84" customFormat="1" ht="10.5">
      <c r="B25" s="179"/>
      <c r="C25" s="146" t="s">
        <v>87</v>
      </c>
      <c r="D25" s="157"/>
      <c r="E25" s="146" t="s">
        <v>113</v>
      </c>
      <c r="F25" s="144" t="s">
        <v>132</v>
      </c>
      <c r="G25" s="143" t="s">
        <v>10</v>
      </c>
      <c r="H25" s="147">
        <v>15340</v>
      </c>
      <c r="I25" s="143" t="s">
        <v>10</v>
      </c>
      <c r="J25" s="143">
        <v>14240</v>
      </c>
      <c r="K25" s="143" t="s">
        <v>10</v>
      </c>
      <c r="L25" s="143">
        <v>1100</v>
      </c>
    </row>
    <row r="26" spans="2:12" s="40" customFormat="1" ht="10.5">
      <c r="B26" s="149" t="s">
        <v>11</v>
      </c>
      <c r="C26" s="150"/>
      <c r="D26" s="150"/>
      <c r="E26" s="150"/>
      <c r="F26" s="151"/>
      <c r="G26" s="33" t="s">
        <v>10</v>
      </c>
      <c r="H26" s="33">
        <f>H7+H8+H9+H10+H11+H12+H13+H14+H16+H17+H18+H20+H21+H24+H25</f>
        <v>725036</v>
      </c>
      <c r="I26" s="32" t="s">
        <v>10</v>
      </c>
      <c r="J26" s="33">
        <f>J7+J8+J9+J14+J16+J17+J24+J25</f>
        <v>204375</v>
      </c>
      <c r="K26" s="32" t="s">
        <v>10</v>
      </c>
      <c r="L26" s="33">
        <f>L7+L8+L9+L10+L11+L12+L13+L14+L16+L17+L18+L20+L21+L25</f>
        <v>54616</v>
      </c>
    </row>
    <row r="27" s="35" customFormat="1" ht="10.5"/>
    <row r="28" s="35" customFormat="1" ht="9" customHeight="1"/>
    <row r="29" spans="2:4" s="35" customFormat="1" ht="10.5">
      <c r="B29" s="45" t="s">
        <v>21</v>
      </c>
      <c r="C29" s="160" t="s">
        <v>235</v>
      </c>
      <c r="D29" s="160"/>
    </row>
    <row r="30" s="35" customFormat="1" ht="10.5">
      <c r="L30" s="39" t="s">
        <v>50</v>
      </c>
    </row>
    <row r="31" spans="2:12" s="40" customFormat="1" ht="30.75" customHeight="1">
      <c r="B31" s="154" t="s">
        <v>4</v>
      </c>
      <c r="C31" s="154" t="s">
        <v>5</v>
      </c>
      <c r="D31" s="154" t="s">
        <v>96</v>
      </c>
      <c r="E31" s="154" t="s">
        <v>7</v>
      </c>
      <c r="F31" s="154" t="s">
        <v>8</v>
      </c>
      <c r="G31" s="159" t="s">
        <v>89</v>
      </c>
      <c r="H31" s="159"/>
      <c r="I31" s="152" t="s">
        <v>259</v>
      </c>
      <c r="J31" s="153"/>
      <c r="K31" s="152" t="s">
        <v>251</v>
      </c>
      <c r="L31" s="153"/>
    </row>
    <row r="32" spans="2:12" s="40" customFormat="1" ht="15" customHeight="1">
      <c r="B32" s="155"/>
      <c r="C32" s="155"/>
      <c r="D32" s="155"/>
      <c r="E32" s="155"/>
      <c r="F32" s="155"/>
      <c r="G32" s="31" t="s">
        <v>156</v>
      </c>
      <c r="H32" s="31" t="s">
        <v>9</v>
      </c>
      <c r="I32" s="31" t="s">
        <v>156</v>
      </c>
      <c r="J32" s="31" t="s">
        <v>9</v>
      </c>
      <c r="K32" s="31" t="s">
        <v>156</v>
      </c>
      <c r="L32" s="31" t="s">
        <v>9</v>
      </c>
    </row>
    <row r="33" spans="2:13" s="6" customFormat="1" ht="21">
      <c r="B33" s="66" t="s">
        <v>93</v>
      </c>
      <c r="C33" s="83" t="s">
        <v>261</v>
      </c>
      <c r="D33" s="66" t="s">
        <v>12</v>
      </c>
      <c r="E33" s="83" t="s">
        <v>262</v>
      </c>
      <c r="F33" s="66" t="s">
        <v>263</v>
      </c>
      <c r="G33" s="65" t="s">
        <v>10</v>
      </c>
      <c r="H33" s="65">
        <v>219148</v>
      </c>
      <c r="I33" s="65" t="s">
        <v>10</v>
      </c>
      <c r="J33" s="65">
        <v>58088</v>
      </c>
      <c r="K33" s="65" t="s">
        <v>10</v>
      </c>
      <c r="L33" s="65">
        <v>10000</v>
      </c>
      <c r="M33" s="28"/>
    </row>
    <row r="34" spans="2:12" s="40" customFormat="1" ht="10.5">
      <c r="B34" s="60" t="s">
        <v>67</v>
      </c>
      <c r="C34" s="59" t="s">
        <v>244</v>
      </c>
      <c r="D34" s="60" t="s">
        <v>12</v>
      </c>
      <c r="E34" s="59" t="s">
        <v>52</v>
      </c>
      <c r="F34" s="60" t="s">
        <v>164</v>
      </c>
      <c r="G34" s="61" t="s">
        <v>10</v>
      </c>
      <c r="H34" s="62">
        <v>284373</v>
      </c>
      <c r="I34" s="61" t="s">
        <v>10</v>
      </c>
      <c r="J34" s="61">
        <v>275586</v>
      </c>
      <c r="K34" s="61" t="s">
        <v>10</v>
      </c>
      <c r="L34" s="61">
        <v>1000</v>
      </c>
    </row>
    <row r="35" spans="2:12" s="40" customFormat="1" ht="10.5">
      <c r="B35" s="66" t="s">
        <v>100</v>
      </c>
      <c r="C35" s="83" t="s">
        <v>101</v>
      </c>
      <c r="D35" s="66" t="s">
        <v>12</v>
      </c>
      <c r="E35" s="83" t="s">
        <v>134</v>
      </c>
      <c r="F35" s="66" t="s">
        <v>135</v>
      </c>
      <c r="G35" s="65" t="s">
        <v>10</v>
      </c>
      <c r="H35" s="65">
        <v>43010</v>
      </c>
      <c r="I35" s="65" t="s">
        <v>10</v>
      </c>
      <c r="J35" s="65">
        <v>37210</v>
      </c>
      <c r="K35" s="65" t="s">
        <v>10</v>
      </c>
      <c r="L35" s="65">
        <v>5800</v>
      </c>
    </row>
    <row r="36" spans="2:12" s="84" customFormat="1" ht="12.75" customHeight="1">
      <c r="B36" s="156" t="s">
        <v>117</v>
      </c>
      <c r="C36" s="68" t="s">
        <v>348</v>
      </c>
      <c r="D36" s="156" t="s">
        <v>12</v>
      </c>
      <c r="E36" s="175" t="s">
        <v>349</v>
      </c>
      <c r="F36" s="156" t="s">
        <v>350</v>
      </c>
      <c r="G36" s="173" t="s">
        <v>10</v>
      </c>
      <c r="H36" s="180">
        <v>48612</v>
      </c>
      <c r="I36" s="173" t="s">
        <v>10</v>
      </c>
      <c r="J36" s="180">
        <v>40510</v>
      </c>
      <c r="K36" s="173" t="s">
        <v>10</v>
      </c>
      <c r="L36" s="180">
        <v>2</v>
      </c>
    </row>
    <row r="37" spans="2:12" s="84" customFormat="1" ht="10.5">
      <c r="B37" s="157"/>
      <c r="C37" s="87" t="s">
        <v>206</v>
      </c>
      <c r="D37" s="157"/>
      <c r="E37" s="176"/>
      <c r="F37" s="161"/>
      <c r="G37" s="174"/>
      <c r="H37" s="181"/>
      <c r="I37" s="174"/>
      <c r="J37" s="181"/>
      <c r="K37" s="174"/>
      <c r="L37" s="181"/>
    </row>
    <row r="38" spans="2:12" s="40" customFormat="1" ht="10.5">
      <c r="B38" s="149" t="s">
        <v>11</v>
      </c>
      <c r="C38" s="150"/>
      <c r="D38" s="150"/>
      <c r="E38" s="150"/>
      <c r="F38" s="151"/>
      <c r="G38" s="33" t="s">
        <v>10</v>
      </c>
      <c r="H38" s="33">
        <f>H33+H34+H35+H36</f>
        <v>595143</v>
      </c>
      <c r="I38" s="32" t="s">
        <v>10</v>
      </c>
      <c r="J38" s="33">
        <f>SUM(J33:J37)</f>
        <v>411394</v>
      </c>
      <c r="K38" s="32" t="s">
        <v>10</v>
      </c>
      <c r="L38" s="33">
        <f>SUM(L33:L37)</f>
        <v>16802</v>
      </c>
    </row>
    <row r="39" s="35" customFormat="1" ht="9" customHeight="1"/>
    <row r="40" s="35" customFormat="1" ht="9" customHeight="1"/>
    <row r="41" spans="2:4" s="35" customFormat="1" ht="10.5">
      <c r="B41" s="45" t="s">
        <v>21</v>
      </c>
      <c r="C41" s="160" t="s">
        <v>236</v>
      </c>
      <c r="D41" s="160"/>
    </row>
    <row r="42" s="35" customFormat="1" ht="10.5">
      <c r="L42" s="39" t="s">
        <v>50</v>
      </c>
    </row>
    <row r="43" spans="2:12" s="40" customFormat="1" ht="30.75" customHeight="1">
      <c r="B43" s="154" t="s">
        <v>4</v>
      </c>
      <c r="C43" s="154" t="s">
        <v>5</v>
      </c>
      <c r="D43" s="154" t="s">
        <v>96</v>
      </c>
      <c r="E43" s="154" t="s">
        <v>7</v>
      </c>
      <c r="F43" s="154" t="s">
        <v>8</v>
      </c>
      <c r="G43" s="159" t="s">
        <v>89</v>
      </c>
      <c r="H43" s="159"/>
      <c r="I43" s="152" t="s">
        <v>259</v>
      </c>
      <c r="J43" s="153"/>
      <c r="K43" s="152" t="s">
        <v>251</v>
      </c>
      <c r="L43" s="153"/>
    </row>
    <row r="44" spans="2:12" s="40" customFormat="1" ht="15" customHeight="1">
      <c r="B44" s="155"/>
      <c r="C44" s="155"/>
      <c r="D44" s="155"/>
      <c r="E44" s="155"/>
      <c r="F44" s="155"/>
      <c r="G44" s="31" t="s">
        <v>156</v>
      </c>
      <c r="H44" s="31" t="s">
        <v>9</v>
      </c>
      <c r="I44" s="31" t="s">
        <v>156</v>
      </c>
      <c r="J44" s="31" t="s">
        <v>9</v>
      </c>
      <c r="K44" s="31" t="s">
        <v>156</v>
      </c>
      <c r="L44" s="31" t="s">
        <v>9</v>
      </c>
    </row>
    <row r="45" spans="2:12" s="40" customFormat="1" ht="21">
      <c r="B45" s="66" t="s">
        <v>71</v>
      </c>
      <c r="C45" s="83" t="s">
        <v>72</v>
      </c>
      <c r="D45" s="66" t="s">
        <v>12</v>
      </c>
      <c r="E45" s="83" t="s">
        <v>195</v>
      </c>
      <c r="F45" s="66" t="s">
        <v>260</v>
      </c>
      <c r="G45" s="65" t="s">
        <v>10</v>
      </c>
      <c r="H45" s="65">
        <v>70000</v>
      </c>
      <c r="I45" s="65" t="s">
        <v>10</v>
      </c>
      <c r="J45" s="65" t="s">
        <v>10</v>
      </c>
      <c r="K45" s="65" t="s">
        <v>10</v>
      </c>
      <c r="L45" s="65">
        <v>10</v>
      </c>
    </row>
    <row r="46" spans="2:12" s="40" customFormat="1" ht="19.5">
      <c r="B46" s="66" t="s">
        <v>18</v>
      </c>
      <c r="C46" s="85" t="s">
        <v>370</v>
      </c>
      <c r="D46" s="125" t="s">
        <v>12</v>
      </c>
      <c r="E46" s="126" t="s">
        <v>198</v>
      </c>
      <c r="F46" s="125" t="s">
        <v>194</v>
      </c>
      <c r="G46" s="127" t="s">
        <v>10</v>
      </c>
      <c r="H46" s="127">
        <v>15000</v>
      </c>
      <c r="I46" s="127" t="s">
        <v>10</v>
      </c>
      <c r="J46" s="127">
        <v>4100</v>
      </c>
      <c r="K46" s="127" t="s">
        <v>10</v>
      </c>
      <c r="L46" s="127">
        <v>4900</v>
      </c>
    </row>
    <row r="47" spans="2:12" s="40" customFormat="1" ht="10.5">
      <c r="B47" s="149" t="s">
        <v>11</v>
      </c>
      <c r="C47" s="150"/>
      <c r="D47" s="150"/>
      <c r="E47" s="150"/>
      <c r="F47" s="151"/>
      <c r="G47" s="33" t="s">
        <v>10</v>
      </c>
      <c r="H47" s="33">
        <f>SUM(H43:H46)</f>
        <v>85000</v>
      </c>
      <c r="I47" s="32" t="s">
        <v>10</v>
      </c>
      <c r="J47" s="33">
        <f>SUM(J46)</f>
        <v>4100</v>
      </c>
      <c r="K47" s="32" t="s">
        <v>10</v>
      </c>
      <c r="L47" s="33">
        <f>SUM(L43:L46)</f>
        <v>4910</v>
      </c>
    </row>
    <row r="48" s="35" customFormat="1" ht="9" customHeight="1"/>
    <row r="49" s="35" customFormat="1" ht="9" customHeight="1"/>
    <row r="50" spans="2:4" s="35" customFormat="1" ht="10.5">
      <c r="B50" s="45" t="s">
        <v>21</v>
      </c>
      <c r="C50" s="160" t="s">
        <v>237</v>
      </c>
      <c r="D50" s="160"/>
    </row>
    <row r="51" s="35" customFormat="1" ht="10.5">
      <c r="L51" s="39" t="s">
        <v>50</v>
      </c>
    </row>
    <row r="52" spans="2:12" s="40" customFormat="1" ht="30.75" customHeight="1">
      <c r="B52" s="154" t="s">
        <v>4</v>
      </c>
      <c r="C52" s="154" t="s">
        <v>5</v>
      </c>
      <c r="D52" s="154" t="s">
        <v>96</v>
      </c>
      <c r="E52" s="154" t="s">
        <v>7</v>
      </c>
      <c r="F52" s="154" t="s">
        <v>8</v>
      </c>
      <c r="G52" s="159" t="s">
        <v>89</v>
      </c>
      <c r="H52" s="159"/>
      <c r="I52" s="152" t="s">
        <v>259</v>
      </c>
      <c r="J52" s="153"/>
      <c r="K52" s="152" t="s">
        <v>251</v>
      </c>
      <c r="L52" s="153"/>
    </row>
    <row r="53" spans="2:12" s="40" customFormat="1" ht="15" customHeight="1">
      <c r="B53" s="155"/>
      <c r="C53" s="155"/>
      <c r="D53" s="155"/>
      <c r="E53" s="155"/>
      <c r="F53" s="155"/>
      <c r="G53" s="31" t="s">
        <v>156</v>
      </c>
      <c r="H53" s="31" t="s">
        <v>9</v>
      </c>
      <c r="I53" s="31" t="s">
        <v>156</v>
      </c>
      <c r="J53" s="31" t="s">
        <v>9</v>
      </c>
      <c r="K53" s="31" t="s">
        <v>156</v>
      </c>
      <c r="L53" s="31" t="s">
        <v>9</v>
      </c>
    </row>
    <row r="54" spans="2:12" s="84" customFormat="1" ht="21">
      <c r="B54" s="60" t="s">
        <v>150</v>
      </c>
      <c r="C54" s="69" t="s">
        <v>222</v>
      </c>
      <c r="D54" s="60" t="s">
        <v>12</v>
      </c>
      <c r="E54" s="59" t="s">
        <v>362</v>
      </c>
      <c r="F54" s="60" t="s">
        <v>111</v>
      </c>
      <c r="G54" s="61" t="s">
        <v>10</v>
      </c>
      <c r="H54" s="62">
        <v>4168</v>
      </c>
      <c r="I54" s="61" t="s">
        <v>10</v>
      </c>
      <c r="J54" s="61">
        <v>2568</v>
      </c>
      <c r="K54" s="61" t="s">
        <v>10</v>
      </c>
      <c r="L54" s="61">
        <v>800</v>
      </c>
    </row>
    <row r="55" spans="2:12" s="40" customFormat="1" ht="10.5">
      <c r="B55" s="149" t="s">
        <v>11</v>
      </c>
      <c r="C55" s="150"/>
      <c r="D55" s="150"/>
      <c r="E55" s="150"/>
      <c r="F55" s="151"/>
      <c r="G55" s="33" t="s">
        <v>10</v>
      </c>
      <c r="H55" s="33">
        <f>SUM(H54)</f>
        <v>4168</v>
      </c>
      <c r="I55" s="32" t="s">
        <v>10</v>
      </c>
      <c r="J55" s="33">
        <f>SUM(J54)</f>
        <v>2568</v>
      </c>
      <c r="K55" s="32" t="s">
        <v>10</v>
      </c>
      <c r="L55" s="33">
        <f>SUM(L54)</f>
        <v>800</v>
      </c>
    </row>
    <row r="56" s="35" customFormat="1" ht="9" customHeight="1"/>
    <row r="57" s="35" customFormat="1" ht="9" customHeight="1"/>
    <row r="58" spans="2:4" s="35" customFormat="1" ht="10.5">
      <c r="B58" s="45" t="s">
        <v>21</v>
      </c>
      <c r="C58" s="160" t="s">
        <v>238</v>
      </c>
      <c r="D58" s="160"/>
    </row>
    <row r="59" s="35" customFormat="1" ht="10.5">
      <c r="L59" s="39" t="s">
        <v>50</v>
      </c>
    </row>
    <row r="60" spans="2:12" s="40" customFormat="1" ht="30.75" customHeight="1">
      <c r="B60" s="154" t="s">
        <v>4</v>
      </c>
      <c r="C60" s="154" t="s">
        <v>5</v>
      </c>
      <c r="D60" s="154" t="s">
        <v>96</v>
      </c>
      <c r="E60" s="154" t="s">
        <v>7</v>
      </c>
      <c r="F60" s="154" t="s">
        <v>8</v>
      </c>
      <c r="G60" s="159" t="s">
        <v>89</v>
      </c>
      <c r="H60" s="159"/>
      <c r="I60" s="152" t="s">
        <v>259</v>
      </c>
      <c r="J60" s="153"/>
      <c r="K60" s="152" t="s">
        <v>251</v>
      </c>
      <c r="L60" s="153"/>
    </row>
    <row r="61" spans="2:12" s="40" customFormat="1" ht="15" customHeight="1">
      <c r="B61" s="155"/>
      <c r="C61" s="155"/>
      <c r="D61" s="155"/>
      <c r="E61" s="155"/>
      <c r="F61" s="155"/>
      <c r="G61" s="31" t="s">
        <v>156</v>
      </c>
      <c r="H61" s="31" t="s">
        <v>9</v>
      </c>
      <c r="I61" s="31" t="s">
        <v>156</v>
      </c>
      <c r="J61" s="31" t="s">
        <v>9</v>
      </c>
      <c r="K61" s="31" t="s">
        <v>156</v>
      </c>
      <c r="L61" s="31" t="s">
        <v>9</v>
      </c>
    </row>
    <row r="62" spans="2:13" s="6" customFormat="1" ht="10.5">
      <c r="B62" s="66" t="s">
        <v>60</v>
      </c>
      <c r="C62" s="83" t="s">
        <v>124</v>
      </c>
      <c r="D62" s="66" t="s">
        <v>12</v>
      </c>
      <c r="E62" s="83" t="s">
        <v>257</v>
      </c>
      <c r="F62" s="66" t="s">
        <v>258</v>
      </c>
      <c r="G62" s="65" t="s">
        <v>10</v>
      </c>
      <c r="H62" s="65">
        <v>348656</v>
      </c>
      <c r="I62" s="65" t="s">
        <v>10</v>
      </c>
      <c r="J62" s="65">
        <v>139550</v>
      </c>
      <c r="K62" s="65" t="s">
        <v>10</v>
      </c>
      <c r="L62" s="65">
        <v>11400</v>
      </c>
      <c r="M62" s="1"/>
    </row>
    <row r="63" spans="2:12" s="40" customFormat="1" ht="12.75" customHeight="1">
      <c r="B63" s="156" t="s">
        <v>138</v>
      </c>
      <c r="C63" s="83" t="s">
        <v>178</v>
      </c>
      <c r="D63" s="156" t="s">
        <v>12</v>
      </c>
      <c r="E63" s="175" t="s">
        <v>310</v>
      </c>
      <c r="F63" s="156" t="s">
        <v>272</v>
      </c>
      <c r="G63" s="156" t="s">
        <v>10</v>
      </c>
      <c r="H63" s="173">
        <v>3100</v>
      </c>
      <c r="I63" s="173" t="s">
        <v>10</v>
      </c>
      <c r="J63" s="173">
        <v>1500</v>
      </c>
      <c r="K63" s="173" t="s">
        <v>10</v>
      </c>
      <c r="L63" s="173">
        <v>550</v>
      </c>
    </row>
    <row r="64" spans="2:12" s="40" customFormat="1" ht="18">
      <c r="B64" s="157"/>
      <c r="C64" s="85" t="s">
        <v>137</v>
      </c>
      <c r="D64" s="161"/>
      <c r="E64" s="176"/>
      <c r="F64" s="161"/>
      <c r="G64" s="161"/>
      <c r="H64" s="174"/>
      <c r="I64" s="174"/>
      <c r="J64" s="174"/>
      <c r="K64" s="174"/>
      <c r="L64" s="174"/>
    </row>
    <row r="65" spans="2:12" s="40" customFormat="1" ht="21">
      <c r="B65" s="60" t="s">
        <v>199</v>
      </c>
      <c r="C65" s="59" t="s">
        <v>338</v>
      </c>
      <c r="D65" s="60" t="s">
        <v>12</v>
      </c>
      <c r="E65" s="59" t="s">
        <v>339</v>
      </c>
      <c r="F65" s="60" t="s">
        <v>340</v>
      </c>
      <c r="G65" s="61" t="s">
        <v>10</v>
      </c>
      <c r="H65" s="61">
        <v>4000</v>
      </c>
      <c r="I65" s="61" t="s">
        <v>10</v>
      </c>
      <c r="J65" s="61">
        <v>3000</v>
      </c>
      <c r="K65" s="61" t="s">
        <v>10</v>
      </c>
      <c r="L65" s="61">
        <v>2</v>
      </c>
    </row>
    <row r="66" spans="2:12" s="40" customFormat="1" ht="10.5">
      <c r="B66" s="149" t="s">
        <v>11</v>
      </c>
      <c r="C66" s="150"/>
      <c r="D66" s="150"/>
      <c r="E66" s="150"/>
      <c r="F66" s="151"/>
      <c r="G66" s="33" t="s">
        <v>10</v>
      </c>
      <c r="H66" s="33">
        <f>SUM(H62:H65)</f>
        <v>355756</v>
      </c>
      <c r="I66" s="32" t="s">
        <v>10</v>
      </c>
      <c r="J66" s="33">
        <f>SUM(J62:J65)</f>
        <v>144050</v>
      </c>
      <c r="K66" s="32" t="s">
        <v>10</v>
      </c>
      <c r="L66" s="33">
        <f>SUM(L62:L65)</f>
        <v>11952</v>
      </c>
    </row>
    <row r="67" s="35" customFormat="1" ht="9" customHeight="1"/>
    <row r="68" s="35" customFormat="1" ht="9" customHeight="1"/>
    <row r="69" spans="2:4" s="35" customFormat="1" ht="10.5">
      <c r="B69" s="45" t="s">
        <v>21</v>
      </c>
      <c r="C69" s="160" t="s">
        <v>239</v>
      </c>
      <c r="D69" s="160"/>
    </row>
    <row r="70" s="35" customFormat="1" ht="10.5">
      <c r="L70" s="39" t="s">
        <v>50</v>
      </c>
    </row>
    <row r="71" spans="2:12" s="40" customFormat="1" ht="30.75" customHeight="1">
      <c r="B71" s="154" t="s">
        <v>4</v>
      </c>
      <c r="C71" s="154" t="s">
        <v>5</v>
      </c>
      <c r="D71" s="154" t="s">
        <v>96</v>
      </c>
      <c r="E71" s="154" t="s">
        <v>7</v>
      </c>
      <c r="F71" s="154" t="s">
        <v>8</v>
      </c>
      <c r="G71" s="159" t="s">
        <v>89</v>
      </c>
      <c r="H71" s="159"/>
      <c r="I71" s="152" t="s">
        <v>259</v>
      </c>
      <c r="J71" s="153"/>
      <c r="K71" s="152" t="s">
        <v>251</v>
      </c>
      <c r="L71" s="153"/>
    </row>
    <row r="72" spans="2:12" s="40" customFormat="1" ht="15" customHeight="1">
      <c r="B72" s="155"/>
      <c r="C72" s="155"/>
      <c r="D72" s="155"/>
      <c r="E72" s="155"/>
      <c r="F72" s="155"/>
      <c r="G72" s="31" t="s">
        <v>156</v>
      </c>
      <c r="H72" s="31" t="s">
        <v>9</v>
      </c>
      <c r="I72" s="31" t="s">
        <v>156</v>
      </c>
      <c r="J72" s="31" t="s">
        <v>9</v>
      </c>
      <c r="K72" s="31" t="s">
        <v>156</v>
      </c>
      <c r="L72" s="31" t="s">
        <v>9</v>
      </c>
    </row>
    <row r="73" spans="2:12" s="47" customFormat="1" ht="10.5">
      <c r="B73" s="66" t="s">
        <v>82</v>
      </c>
      <c r="C73" s="67" t="s">
        <v>99</v>
      </c>
      <c r="D73" s="66" t="s">
        <v>12</v>
      </c>
      <c r="E73" s="67" t="s">
        <v>290</v>
      </c>
      <c r="F73" s="66" t="s">
        <v>131</v>
      </c>
      <c r="G73" s="65" t="s">
        <v>10</v>
      </c>
      <c r="H73" s="65">
        <v>170000</v>
      </c>
      <c r="I73" s="65" t="s">
        <v>10</v>
      </c>
      <c r="J73" s="65">
        <v>1500</v>
      </c>
      <c r="K73" s="65" t="s">
        <v>10</v>
      </c>
      <c r="L73" s="65">
        <v>7000</v>
      </c>
    </row>
    <row r="74" spans="2:12" s="40" customFormat="1" ht="10.5">
      <c r="B74" s="149" t="s">
        <v>11</v>
      </c>
      <c r="C74" s="150"/>
      <c r="D74" s="150"/>
      <c r="E74" s="150"/>
      <c r="F74" s="151"/>
      <c r="G74" s="33" t="s">
        <v>10</v>
      </c>
      <c r="H74" s="33">
        <f>SUM(H73)</f>
        <v>170000</v>
      </c>
      <c r="I74" s="32" t="s">
        <v>10</v>
      </c>
      <c r="J74" s="33">
        <f>SUM(J73)</f>
        <v>1500</v>
      </c>
      <c r="K74" s="32" t="s">
        <v>10</v>
      </c>
      <c r="L74" s="33">
        <f>SUM(L73)</f>
        <v>7000</v>
      </c>
    </row>
    <row r="75" s="35" customFormat="1" ht="9" customHeight="1"/>
    <row r="76" s="35" customFormat="1" ht="9" customHeight="1"/>
    <row r="77" s="35" customFormat="1" ht="9" customHeight="1"/>
    <row r="78" s="35" customFormat="1" ht="9" customHeight="1"/>
    <row r="79" s="35" customFormat="1" ht="9" customHeight="1"/>
    <row r="80" s="35" customFormat="1" ht="9" customHeight="1"/>
    <row r="81" s="35" customFormat="1" ht="9" customHeight="1"/>
    <row r="82" s="35" customFormat="1" ht="9" customHeight="1"/>
    <row r="83" spans="2:4" s="35" customFormat="1" ht="10.5">
      <c r="B83" s="45" t="s">
        <v>21</v>
      </c>
      <c r="C83" s="160" t="s">
        <v>240</v>
      </c>
      <c r="D83" s="160"/>
    </row>
    <row r="84" s="35" customFormat="1" ht="10.5">
      <c r="L84" s="39" t="s">
        <v>50</v>
      </c>
    </row>
    <row r="85" spans="2:12" s="40" customFormat="1" ht="30.75" customHeight="1">
      <c r="B85" s="154" t="s">
        <v>4</v>
      </c>
      <c r="C85" s="154" t="s">
        <v>5</v>
      </c>
      <c r="D85" s="154" t="s">
        <v>96</v>
      </c>
      <c r="E85" s="154" t="s">
        <v>7</v>
      </c>
      <c r="F85" s="154" t="s">
        <v>8</v>
      </c>
      <c r="G85" s="159" t="s">
        <v>89</v>
      </c>
      <c r="H85" s="159"/>
      <c r="I85" s="152" t="s">
        <v>259</v>
      </c>
      <c r="J85" s="153"/>
      <c r="K85" s="152" t="s">
        <v>251</v>
      </c>
      <c r="L85" s="153"/>
    </row>
    <row r="86" spans="2:12" s="40" customFormat="1" ht="15" customHeight="1">
      <c r="B86" s="155"/>
      <c r="C86" s="155"/>
      <c r="D86" s="155"/>
      <c r="E86" s="155"/>
      <c r="F86" s="155"/>
      <c r="G86" s="31" t="s">
        <v>156</v>
      </c>
      <c r="H86" s="31" t="s">
        <v>9</v>
      </c>
      <c r="I86" s="31" t="s">
        <v>156</v>
      </c>
      <c r="J86" s="31" t="s">
        <v>9</v>
      </c>
      <c r="K86" s="31" t="s">
        <v>156</v>
      </c>
      <c r="L86" s="31" t="s">
        <v>9</v>
      </c>
    </row>
    <row r="87" spans="2:12" s="40" customFormat="1" ht="12.75" customHeight="1">
      <c r="B87" s="156" t="s">
        <v>138</v>
      </c>
      <c r="C87" s="83" t="s">
        <v>178</v>
      </c>
      <c r="D87" s="156" t="s">
        <v>12</v>
      </c>
      <c r="E87" s="156" t="s">
        <v>309</v>
      </c>
      <c r="F87" s="156" t="s">
        <v>194</v>
      </c>
      <c r="G87" s="173" t="s">
        <v>10</v>
      </c>
      <c r="H87" s="173">
        <v>2950</v>
      </c>
      <c r="I87" s="173" t="s">
        <v>10</v>
      </c>
      <c r="J87" s="173">
        <v>1500</v>
      </c>
      <c r="K87" s="173" t="s">
        <v>10</v>
      </c>
      <c r="L87" s="173">
        <v>100</v>
      </c>
    </row>
    <row r="88" spans="2:12" s="40" customFormat="1" ht="10.5">
      <c r="B88" s="161"/>
      <c r="C88" s="85" t="s">
        <v>140</v>
      </c>
      <c r="D88" s="161"/>
      <c r="E88" s="161"/>
      <c r="F88" s="161"/>
      <c r="G88" s="174"/>
      <c r="H88" s="174"/>
      <c r="I88" s="174"/>
      <c r="J88" s="174"/>
      <c r="K88" s="174"/>
      <c r="L88" s="174"/>
    </row>
    <row r="89" spans="2:12" s="40" customFormat="1" ht="10.5">
      <c r="B89" s="149" t="s">
        <v>11</v>
      </c>
      <c r="C89" s="150"/>
      <c r="D89" s="150"/>
      <c r="E89" s="150"/>
      <c r="F89" s="151"/>
      <c r="G89" s="33" t="s">
        <v>10</v>
      </c>
      <c r="H89" s="33">
        <f>SUM(H87)</f>
        <v>2950</v>
      </c>
      <c r="I89" s="32" t="s">
        <v>10</v>
      </c>
      <c r="J89" s="33">
        <f>SUM(J87)</f>
        <v>1500</v>
      </c>
      <c r="K89" s="32" t="s">
        <v>10</v>
      </c>
      <c r="L89" s="33">
        <f>SUM(L87)</f>
        <v>100</v>
      </c>
    </row>
    <row r="90" spans="2:12" s="40" customFormat="1" ht="10.5">
      <c r="B90" s="49"/>
      <c r="C90" s="49"/>
      <c r="D90" s="49"/>
      <c r="E90" s="49"/>
      <c r="F90" s="49"/>
      <c r="G90" s="49"/>
      <c r="H90" s="49"/>
      <c r="I90" s="50"/>
      <c r="J90" s="49"/>
      <c r="K90" s="50"/>
      <c r="L90" s="49"/>
    </row>
    <row r="91" s="35" customFormat="1" ht="9" customHeight="1"/>
    <row r="92" spans="2:4" s="35" customFormat="1" ht="10.5">
      <c r="B92" s="45" t="s">
        <v>21</v>
      </c>
      <c r="C92" s="160" t="s">
        <v>241</v>
      </c>
      <c r="D92" s="160"/>
    </row>
    <row r="93" s="35" customFormat="1" ht="10.5">
      <c r="L93" s="39" t="s">
        <v>50</v>
      </c>
    </row>
    <row r="94" spans="2:12" s="40" customFormat="1" ht="30.75" customHeight="1">
      <c r="B94" s="154" t="s">
        <v>4</v>
      </c>
      <c r="C94" s="154" t="s">
        <v>5</v>
      </c>
      <c r="D94" s="154" t="s">
        <v>96</v>
      </c>
      <c r="E94" s="154" t="s">
        <v>7</v>
      </c>
      <c r="F94" s="154" t="s">
        <v>8</v>
      </c>
      <c r="G94" s="159" t="s">
        <v>89</v>
      </c>
      <c r="H94" s="159"/>
      <c r="I94" s="152" t="s">
        <v>259</v>
      </c>
      <c r="J94" s="153"/>
      <c r="K94" s="152" t="s">
        <v>251</v>
      </c>
      <c r="L94" s="153"/>
    </row>
    <row r="95" spans="2:12" s="40" customFormat="1" ht="15" customHeight="1">
      <c r="B95" s="155"/>
      <c r="C95" s="155"/>
      <c r="D95" s="155"/>
      <c r="E95" s="155"/>
      <c r="F95" s="155"/>
      <c r="G95" s="31" t="s">
        <v>156</v>
      </c>
      <c r="H95" s="31" t="s">
        <v>9</v>
      </c>
      <c r="I95" s="31" t="s">
        <v>156</v>
      </c>
      <c r="J95" s="31" t="s">
        <v>9</v>
      </c>
      <c r="K95" s="31" t="s">
        <v>156</v>
      </c>
      <c r="L95" s="31" t="s">
        <v>9</v>
      </c>
    </row>
    <row r="96" spans="2:13" s="6" customFormat="1" ht="10.5">
      <c r="B96" s="66" t="s">
        <v>120</v>
      </c>
      <c r="C96" s="83" t="s">
        <v>121</v>
      </c>
      <c r="D96" s="66" t="s">
        <v>12</v>
      </c>
      <c r="E96" s="83" t="s">
        <v>122</v>
      </c>
      <c r="F96" s="66" t="s">
        <v>260</v>
      </c>
      <c r="G96" s="65" t="s">
        <v>10</v>
      </c>
      <c r="H96" s="65">
        <v>210784</v>
      </c>
      <c r="I96" s="65" t="s">
        <v>10</v>
      </c>
      <c r="J96" s="65">
        <v>64621</v>
      </c>
      <c r="K96" s="65" t="s">
        <v>10</v>
      </c>
      <c r="L96" s="65">
        <v>5000</v>
      </c>
      <c r="M96" s="28"/>
    </row>
    <row r="97" spans="2:12" s="40" customFormat="1" ht="12.75" customHeight="1">
      <c r="B97" s="156" t="s">
        <v>138</v>
      </c>
      <c r="C97" s="83" t="s">
        <v>178</v>
      </c>
      <c r="D97" s="156" t="s">
        <v>12</v>
      </c>
      <c r="E97" s="175" t="s">
        <v>309</v>
      </c>
      <c r="F97" s="156" t="s">
        <v>194</v>
      </c>
      <c r="G97" s="173" t="s">
        <v>10</v>
      </c>
      <c r="H97" s="173">
        <v>2219</v>
      </c>
      <c r="I97" s="173" t="s">
        <v>10</v>
      </c>
      <c r="J97" s="173">
        <v>1295</v>
      </c>
      <c r="K97" s="173" t="s">
        <v>10</v>
      </c>
      <c r="L97" s="173">
        <v>100</v>
      </c>
    </row>
    <row r="98" spans="2:12" s="40" customFormat="1" ht="10.5">
      <c r="B98" s="157"/>
      <c r="C98" s="85" t="s">
        <v>136</v>
      </c>
      <c r="D98" s="161"/>
      <c r="E98" s="176"/>
      <c r="F98" s="161"/>
      <c r="G98" s="174"/>
      <c r="H98" s="174"/>
      <c r="I98" s="174"/>
      <c r="J98" s="174"/>
      <c r="K98" s="174"/>
      <c r="L98" s="174"/>
    </row>
    <row r="99" spans="2:12" s="40" customFormat="1" ht="21">
      <c r="B99" s="60" t="s">
        <v>199</v>
      </c>
      <c r="C99" s="59" t="s">
        <v>245</v>
      </c>
      <c r="D99" s="60" t="s">
        <v>12</v>
      </c>
      <c r="E99" s="59" t="s">
        <v>200</v>
      </c>
      <c r="F99" s="60" t="s">
        <v>337</v>
      </c>
      <c r="G99" s="61" t="s">
        <v>10</v>
      </c>
      <c r="H99" s="61">
        <v>19800</v>
      </c>
      <c r="I99" s="61" t="s">
        <v>10</v>
      </c>
      <c r="J99" s="61">
        <v>15925</v>
      </c>
      <c r="K99" s="61" t="s">
        <v>10</v>
      </c>
      <c r="L99" s="61">
        <v>3875</v>
      </c>
    </row>
    <row r="100" spans="2:12" s="40" customFormat="1" ht="19.5">
      <c r="B100" s="60" t="s">
        <v>144</v>
      </c>
      <c r="C100" s="59" t="s">
        <v>341</v>
      </c>
      <c r="D100" s="60" t="s">
        <v>12</v>
      </c>
      <c r="E100" s="59" t="s">
        <v>342</v>
      </c>
      <c r="F100" s="60" t="s">
        <v>139</v>
      </c>
      <c r="G100" s="61" t="s">
        <v>10</v>
      </c>
      <c r="H100" s="61">
        <v>15074</v>
      </c>
      <c r="I100" s="61" t="s">
        <v>10</v>
      </c>
      <c r="J100" s="61">
        <v>12449</v>
      </c>
      <c r="K100" s="61" t="s">
        <v>10</v>
      </c>
      <c r="L100" s="61">
        <v>2625</v>
      </c>
    </row>
    <row r="101" spans="2:12" s="40" customFormat="1" ht="10.5">
      <c r="B101" s="149" t="s">
        <v>11</v>
      </c>
      <c r="C101" s="150"/>
      <c r="D101" s="150"/>
      <c r="E101" s="150"/>
      <c r="F101" s="151"/>
      <c r="G101" s="33" t="s">
        <v>10</v>
      </c>
      <c r="H101" s="33">
        <f>SUM(H96:H100)</f>
        <v>247877</v>
      </c>
      <c r="I101" s="32" t="s">
        <v>10</v>
      </c>
      <c r="J101" s="33">
        <f>SUM(J96:J100)</f>
        <v>94290</v>
      </c>
      <c r="K101" s="32" t="s">
        <v>10</v>
      </c>
      <c r="L101" s="33">
        <f>SUM(L96:L100)</f>
        <v>11600</v>
      </c>
    </row>
    <row r="102" spans="2:12" s="40" customFormat="1" ht="10.5">
      <c r="B102" s="49"/>
      <c r="C102" s="49"/>
      <c r="D102" s="49"/>
      <c r="E102" s="49"/>
      <c r="F102" s="49"/>
      <c r="G102" s="49"/>
      <c r="H102" s="49"/>
      <c r="I102" s="50"/>
      <c r="J102" s="49"/>
      <c r="K102" s="50"/>
      <c r="L102" s="49"/>
    </row>
    <row r="103" spans="2:12" s="40" customFormat="1" ht="10.5">
      <c r="B103" s="49"/>
      <c r="C103" s="49"/>
      <c r="D103" s="49"/>
      <c r="E103" s="49"/>
      <c r="F103" s="49"/>
      <c r="G103" s="49"/>
      <c r="H103" s="49"/>
      <c r="I103" s="50"/>
      <c r="J103" s="49"/>
      <c r="K103" s="50"/>
      <c r="L103" s="49"/>
    </row>
    <row r="104" spans="2:4" s="35" customFormat="1" ht="10.5">
      <c r="B104" s="45" t="s">
        <v>21</v>
      </c>
      <c r="C104" s="160" t="s">
        <v>242</v>
      </c>
      <c r="D104" s="160"/>
    </row>
    <row r="105" s="35" customFormat="1" ht="10.5">
      <c r="L105" s="39" t="s">
        <v>50</v>
      </c>
    </row>
    <row r="106" spans="2:12" s="40" customFormat="1" ht="30.75" customHeight="1">
      <c r="B106" s="154" t="s">
        <v>4</v>
      </c>
      <c r="C106" s="154" t="s">
        <v>5</v>
      </c>
      <c r="D106" s="154" t="s">
        <v>96</v>
      </c>
      <c r="E106" s="154" t="s">
        <v>7</v>
      </c>
      <c r="F106" s="154" t="s">
        <v>8</v>
      </c>
      <c r="G106" s="159" t="s">
        <v>89</v>
      </c>
      <c r="H106" s="159"/>
      <c r="I106" s="152" t="s">
        <v>259</v>
      </c>
      <c r="J106" s="153"/>
      <c r="K106" s="152" t="s">
        <v>251</v>
      </c>
      <c r="L106" s="153"/>
    </row>
    <row r="107" spans="2:12" s="40" customFormat="1" ht="15" customHeight="1">
      <c r="B107" s="155"/>
      <c r="C107" s="155"/>
      <c r="D107" s="155"/>
      <c r="E107" s="155"/>
      <c r="F107" s="155"/>
      <c r="G107" s="31" t="s">
        <v>156</v>
      </c>
      <c r="H107" s="31" t="s">
        <v>9</v>
      </c>
      <c r="I107" s="31" t="s">
        <v>156</v>
      </c>
      <c r="J107" s="31" t="s">
        <v>9</v>
      </c>
      <c r="K107" s="31" t="s">
        <v>156</v>
      </c>
      <c r="L107" s="31" t="s">
        <v>9</v>
      </c>
    </row>
    <row r="108" spans="2:12" ht="10.5">
      <c r="B108" s="66" t="s">
        <v>51</v>
      </c>
      <c r="C108" s="83" t="s">
        <v>123</v>
      </c>
      <c r="D108" s="66" t="s">
        <v>12</v>
      </c>
      <c r="E108" s="83" t="s">
        <v>255</v>
      </c>
      <c r="F108" s="66" t="s">
        <v>256</v>
      </c>
      <c r="G108" s="65" t="s">
        <v>10</v>
      </c>
      <c r="H108" s="65">
        <v>575338</v>
      </c>
      <c r="I108" s="65" t="s">
        <v>10</v>
      </c>
      <c r="J108" s="65">
        <v>281488</v>
      </c>
      <c r="K108" s="65" t="s">
        <v>10</v>
      </c>
      <c r="L108" s="65">
        <v>16890</v>
      </c>
    </row>
    <row r="109" spans="2:12" s="40" customFormat="1" ht="31.5">
      <c r="B109" s="60" t="s">
        <v>53</v>
      </c>
      <c r="C109" s="59" t="s">
        <v>110</v>
      </c>
      <c r="D109" s="60" t="s">
        <v>12</v>
      </c>
      <c r="E109" s="59" t="s">
        <v>212</v>
      </c>
      <c r="F109" s="60" t="s">
        <v>256</v>
      </c>
      <c r="G109" s="61" t="s">
        <v>10</v>
      </c>
      <c r="H109" s="62">
        <v>600588</v>
      </c>
      <c r="I109" s="61" t="s">
        <v>10</v>
      </c>
      <c r="J109" s="61">
        <v>185042</v>
      </c>
      <c r="K109" s="61" t="s">
        <v>10</v>
      </c>
      <c r="L109" s="61">
        <v>7500</v>
      </c>
    </row>
    <row r="110" spans="2:12" s="40" customFormat="1" ht="28.5">
      <c r="B110" s="60" t="s">
        <v>144</v>
      </c>
      <c r="C110" s="59" t="s">
        <v>231</v>
      </c>
      <c r="D110" s="60" t="s">
        <v>12</v>
      </c>
      <c r="E110" s="59" t="s">
        <v>201</v>
      </c>
      <c r="F110" s="60" t="s">
        <v>194</v>
      </c>
      <c r="G110" s="61" t="s">
        <v>10</v>
      </c>
      <c r="H110" s="61">
        <v>30000</v>
      </c>
      <c r="I110" s="61" t="s">
        <v>10</v>
      </c>
      <c r="J110" s="61">
        <v>13000</v>
      </c>
      <c r="K110" s="61" t="s">
        <v>10</v>
      </c>
      <c r="L110" s="61">
        <v>4000</v>
      </c>
    </row>
    <row r="111" spans="2:12" s="40" customFormat="1" ht="10.5">
      <c r="B111" s="66" t="s">
        <v>332</v>
      </c>
      <c r="C111" s="83" t="s">
        <v>56</v>
      </c>
      <c r="D111" s="66" t="s">
        <v>12</v>
      </c>
      <c r="E111" s="83" t="s">
        <v>52</v>
      </c>
      <c r="F111" s="66" t="s">
        <v>277</v>
      </c>
      <c r="G111" s="65" t="s">
        <v>10</v>
      </c>
      <c r="H111" s="65">
        <v>500</v>
      </c>
      <c r="I111" s="65" t="s">
        <v>10</v>
      </c>
      <c r="J111" s="65" t="s">
        <v>10</v>
      </c>
      <c r="K111" s="65" t="s">
        <v>10</v>
      </c>
      <c r="L111" s="65">
        <v>500</v>
      </c>
    </row>
    <row r="112" spans="2:12" s="40" customFormat="1" ht="21">
      <c r="B112" s="60" t="s">
        <v>334</v>
      </c>
      <c r="C112" s="59" t="s">
        <v>65</v>
      </c>
      <c r="D112" s="60" t="s">
        <v>12</v>
      </c>
      <c r="E112" s="68" t="s">
        <v>330</v>
      </c>
      <c r="F112" s="60" t="s">
        <v>277</v>
      </c>
      <c r="G112" s="61" t="s">
        <v>10</v>
      </c>
      <c r="H112" s="61">
        <v>6500</v>
      </c>
      <c r="I112" s="61" t="s">
        <v>10</v>
      </c>
      <c r="J112" s="61" t="s">
        <v>10</v>
      </c>
      <c r="K112" s="61" t="s">
        <v>10</v>
      </c>
      <c r="L112" s="61">
        <v>6500</v>
      </c>
    </row>
    <row r="113" spans="2:12" s="40" customFormat="1" ht="10.5">
      <c r="B113" s="66" t="s">
        <v>333</v>
      </c>
      <c r="C113" s="83" t="s">
        <v>94</v>
      </c>
      <c r="D113" s="66" t="s">
        <v>12</v>
      </c>
      <c r="E113" s="67" t="s">
        <v>107</v>
      </c>
      <c r="F113" s="66" t="s">
        <v>277</v>
      </c>
      <c r="G113" s="65" t="s">
        <v>10</v>
      </c>
      <c r="H113" s="65">
        <v>500</v>
      </c>
      <c r="I113" s="65" t="s">
        <v>10</v>
      </c>
      <c r="J113" s="65" t="s">
        <v>10</v>
      </c>
      <c r="K113" s="65" t="s">
        <v>10</v>
      </c>
      <c r="L113" s="65">
        <v>500</v>
      </c>
    </row>
    <row r="114" spans="2:12" s="40" customFormat="1" ht="31.5">
      <c r="B114" s="66" t="s">
        <v>335</v>
      </c>
      <c r="C114" s="83" t="s">
        <v>61</v>
      </c>
      <c r="D114" s="66" t="s">
        <v>12</v>
      </c>
      <c r="E114" s="67" t="s">
        <v>106</v>
      </c>
      <c r="F114" s="66" t="s">
        <v>336</v>
      </c>
      <c r="G114" s="65" t="s">
        <v>10</v>
      </c>
      <c r="H114" s="65">
        <v>1500</v>
      </c>
      <c r="I114" s="65" t="s">
        <v>10</v>
      </c>
      <c r="J114" s="65" t="s">
        <v>10</v>
      </c>
      <c r="K114" s="65" t="s">
        <v>10</v>
      </c>
      <c r="L114" s="65">
        <v>500</v>
      </c>
    </row>
    <row r="115" spans="2:12" s="84" customFormat="1" ht="12.75" customHeight="1">
      <c r="B115" s="156" t="s">
        <v>117</v>
      </c>
      <c r="C115" s="68" t="s">
        <v>346</v>
      </c>
      <c r="D115" s="156" t="s">
        <v>12</v>
      </c>
      <c r="E115" s="68"/>
      <c r="F115" s="73"/>
      <c r="G115" s="61"/>
      <c r="H115" s="61"/>
      <c r="I115" s="61"/>
      <c r="J115" s="61"/>
      <c r="K115" s="61"/>
      <c r="L115" s="61"/>
    </row>
    <row r="116" spans="2:12" s="84" customFormat="1" ht="10.5">
      <c r="B116" s="161"/>
      <c r="C116" s="87" t="s">
        <v>205</v>
      </c>
      <c r="D116" s="161"/>
      <c r="E116" s="68" t="s">
        <v>347</v>
      </c>
      <c r="F116" s="73" t="s">
        <v>125</v>
      </c>
      <c r="G116" s="61" t="s">
        <v>10</v>
      </c>
      <c r="H116" s="61">
        <v>191892</v>
      </c>
      <c r="I116" s="61" t="s">
        <v>10</v>
      </c>
      <c r="J116" s="61">
        <v>39395</v>
      </c>
      <c r="K116" s="61" t="s">
        <v>10</v>
      </c>
      <c r="L116" s="61">
        <v>36004</v>
      </c>
    </row>
    <row r="117" spans="2:12" s="40" customFormat="1" ht="10.5">
      <c r="B117" s="149" t="s">
        <v>11</v>
      </c>
      <c r="C117" s="150"/>
      <c r="D117" s="150"/>
      <c r="E117" s="150"/>
      <c r="F117" s="151"/>
      <c r="G117" s="33" t="s">
        <v>10</v>
      </c>
      <c r="H117" s="33">
        <f>H108+H109+H110+H111+H112+H113+H114+H116</f>
        <v>1406818</v>
      </c>
      <c r="I117" s="32" t="s">
        <v>10</v>
      </c>
      <c r="J117" s="33">
        <f>SUM(J108:J116)</f>
        <v>518925</v>
      </c>
      <c r="K117" s="32" t="s">
        <v>10</v>
      </c>
      <c r="L117" s="33">
        <f>SUM(L108:L116)</f>
        <v>72394</v>
      </c>
    </row>
    <row r="124" spans="2:4" s="35" customFormat="1" ht="10.5">
      <c r="B124" s="45" t="s">
        <v>21</v>
      </c>
      <c r="C124" s="160" t="s">
        <v>247</v>
      </c>
      <c r="D124" s="160"/>
    </row>
    <row r="125" s="35" customFormat="1" ht="10.5">
      <c r="L125" s="39" t="s">
        <v>50</v>
      </c>
    </row>
    <row r="126" spans="2:12" s="40" customFormat="1" ht="30.75" customHeight="1">
      <c r="B126" s="154" t="s">
        <v>4</v>
      </c>
      <c r="C126" s="154" t="s">
        <v>5</v>
      </c>
      <c r="D126" s="154" t="s">
        <v>96</v>
      </c>
      <c r="E126" s="154" t="s">
        <v>7</v>
      </c>
      <c r="F126" s="154" t="s">
        <v>8</v>
      </c>
      <c r="G126" s="159" t="s">
        <v>89</v>
      </c>
      <c r="H126" s="159"/>
      <c r="I126" s="152" t="s">
        <v>259</v>
      </c>
      <c r="J126" s="153"/>
      <c r="K126" s="152" t="s">
        <v>251</v>
      </c>
      <c r="L126" s="153"/>
    </row>
    <row r="127" spans="2:12" s="40" customFormat="1" ht="15" customHeight="1">
      <c r="B127" s="155"/>
      <c r="C127" s="155"/>
      <c r="D127" s="155"/>
      <c r="E127" s="155"/>
      <c r="F127" s="155"/>
      <c r="G127" s="31" t="s">
        <v>156</v>
      </c>
      <c r="H127" s="31" t="s">
        <v>9</v>
      </c>
      <c r="I127" s="31" t="s">
        <v>156</v>
      </c>
      <c r="J127" s="31" t="s">
        <v>9</v>
      </c>
      <c r="K127" s="31" t="s">
        <v>156</v>
      </c>
      <c r="L127" s="31" t="s">
        <v>9</v>
      </c>
    </row>
    <row r="128" spans="2:12" s="40" customFormat="1" ht="10.5">
      <c r="B128" s="66" t="s">
        <v>14</v>
      </c>
      <c r="C128" s="83" t="s">
        <v>232</v>
      </c>
      <c r="D128" s="66" t="s">
        <v>12</v>
      </c>
      <c r="E128" s="83" t="s">
        <v>102</v>
      </c>
      <c r="F128" s="66" t="s">
        <v>180</v>
      </c>
      <c r="G128" s="65" t="s">
        <v>10</v>
      </c>
      <c r="H128" s="72">
        <v>211609</v>
      </c>
      <c r="I128" s="65" t="s">
        <v>10</v>
      </c>
      <c r="J128" s="72">
        <v>173223</v>
      </c>
      <c r="K128" s="65" t="s">
        <v>10</v>
      </c>
      <c r="L128" s="72">
        <v>4649</v>
      </c>
    </row>
    <row r="129" spans="2:12" s="40" customFormat="1" ht="10.5">
      <c r="B129" s="66" t="s">
        <v>13</v>
      </c>
      <c r="C129" s="83" t="s">
        <v>43</v>
      </c>
      <c r="D129" s="66" t="s">
        <v>12</v>
      </c>
      <c r="E129" s="83" t="s">
        <v>103</v>
      </c>
      <c r="F129" s="66" t="s">
        <v>181</v>
      </c>
      <c r="G129" s="65" t="s">
        <v>10</v>
      </c>
      <c r="H129" s="65">
        <v>2501628</v>
      </c>
      <c r="I129" s="65" t="s">
        <v>10</v>
      </c>
      <c r="J129" s="65">
        <v>1022121</v>
      </c>
      <c r="K129" s="65" t="s">
        <v>10</v>
      </c>
      <c r="L129" s="65">
        <v>44841</v>
      </c>
    </row>
    <row r="130" spans="2:12" s="40" customFormat="1" ht="10.5">
      <c r="B130" s="66" t="s">
        <v>63</v>
      </c>
      <c r="C130" s="83" t="s">
        <v>64</v>
      </c>
      <c r="D130" s="66" t="s">
        <v>12</v>
      </c>
      <c r="E130" s="83" t="s">
        <v>105</v>
      </c>
      <c r="F130" s="66" t="s">
        <v>157</v>
      </c>
      <c r="G130" s="65" t="s">
        <v>10</v>
      </c>
      <c r="H130" s="65">
        <v>1704365</v>
      </c>
      <c r="I130" s="65" t="s">
        <v>10</v>
      </c>
      <c r="J130" s="65">
        <v>161195</v>
      </c>
      <c r="K130" s="65" t="s">
        <v>10</v>
      </c>
      <c r="L130" s="65">
        <v>46490</v>
      </c>
    </row>
    <row r="131" spans="2:12" s="40" customFormat="1" ht="10.5">
      <c r="B131" s="66" t="s">
        <v>186</v>
      </c>
      <c r="C131" s="83" t="s">
        <v>187</v>
      </c>
      <c r="D131" s="66" t="s">
        <v>12</v>
      </c>
      <c r="E131" s="83" t="s">
        <v>188</v>
      </c>
      <c r="F131" s="66" t="s">
        <v>189</v>
      </c>
      <c r="G131" s="65" t="s">
        <v>10</v>
      </c>
      <c r="H131" s="65">
        <v>219334</v>
      </c>
      <c r="I131" s="65" t="s">
        <v>10</v>
      </c>
      <c r="J131" s="65">
        <v>39134</v>
      </c>
      <c r="K131" s="65" t="s">
        <v>10</v>
      </c>
      <c r="L131" s="65">
        <v>23245</v>
      </c>
    </row>
    <row r="132" spans="2:12" s="40" customFormat="1" ht="10.5">
      <c r="B132" s="66" t="s">
        <v>190</v>
      </c>
      <c r="C132" s="83" t="s">
        <v>191</v>
      </c>
      <c r="D132" s="66" t="s">
        <v>12</v>
      </c>
      <c r="E132" s="83" t="s">
        <v>192</v>
      </c>
      <c r="F132" s="66" t="s">
        <v>193</v>
      </c>
      <c r="G132" s="65" t="s">
        <v>10</v>
      </c>
      <c r="H132" s="65">
        <v>226785</v>
      </c>
      <c r="I132" s="65" t="s">
        <v>10</v>
      </c>
      <c r="J132" s="65">
        <v>1163</v>
      </c>
      <c r="K132" s="65" t="s">
        <v>10</v>
      </c>
      <c r="L132" s="65">
        <v>1</v>
      </c>
    </row>
    <row r="133" spans="2:12" s="40" customFormat="1" ht="10.5">
      <c r="B133" s="149" t="s">
        <v>11</v>
      </c>
      <c r="C133" s="150"/>
      <c r="D133" s="150"/>
      <c r="E133" s="150"/>
      <c r="F133" s="151"/>
      <c r="G133" s="33" t="s">
        <v>10</v>
      </c>
      <c r="H133" s="33">
        <f>SUM(H128:H132)</f>
        <v>4863721</v>
      </c>
      <c r="I133" s="32" t="s">
        <v>10</v>
      </c>
      <c r="J133" s="33">
        <f>SUM(J128:J132)</f>
        <v>1396836</v>
      </c>
      <c r="K133" s="32" t="s">
        <v>10</v>
      </c>
      <c r="L133" s="33">
        <f>SUM(L128:L132)</f>
        <v>119226</v>
      </c>
    </row>
  </sheetData>
  <sheetProtection password="DEE4" sheet="1" formatCells="0" formatColumns="0" formatRows="0" insertColumns="0" insertRows="0" insertHyperlinks="0" deleteColumns="0" deleteRows="0" sort="0" autoFilter="0" pivotTables="0"/>
  <mergeCells count="160">
    <mergeCell ref="G126:H126"/>
    <mergeCell ref="I126:J126"/>
    <mergeCell ref="K126:L126"/>
    <mergeCell ref="B133:F133"/>
    <mergeCell ref="C124:D124"/>
    <mergeCell ref="B126:B127"/>
    <mergeCell ref="C126:C127"/>
    <mergeCell ref="D126:D127"/>
    <mergeCell ref="E126:E127"/>
    <mergeCell ref="F126:F127"/>
    <mergeCell ref="I106:J106"/>
    <mergeCell ref="K106:L106"/>
    <mergeCell ref="B117:F117"/>
    <mergeCell ref="B26:F26"/>
    <mergeCell ref="J36:J37"/>
    <mergeCell ref="K36:K37"/>
    <mergeCell ref="L36:L37"/>
    <mergeCell ref="B63:B64"/>
    <mergeCell ref="D63:D64"/>
    <mergeCell ref="E63:E64"/>
    <mergeCell ref="I94:J94"/>
    <mergeCell ref="K94:L94"/>
    <mergeCell ref="B101:F101"/>
    <mergeCell ref="C104:D104"/>
    <mergeCell ref="B106:B107"/>
    <mergeCell ref="C106:C107"/>
    <mergeCell ref="D106:D107"/>
    <mergeCell ref="E106:E107"/>
    <mergeCell ref="F106:F107"/>
    <mergeCell ref="G106:H106"/>
    <mergeCell ref="I85:J85"/>
    <mergeCell ref="K85:L85"/>
    <mergeCell ref="B89:F89"/>
    <mergeCell ref="C92:D92"/>
    <mergeCell ref="B94:B95"/>
    <mergeCell ref="C94:C95"/>
    <mergeCell ref="D94:D95"/>
    <mergeCell ref="E94:E95"/>
    <mergeCell ref="F94:F95"/>
    <mergeCell ref="G94:H94"/>
    <mergeCell ref="I71:J71"/>
    <mergeCell ref="K71:L71"/>
    <mergeCell ref="B74:F74"/>
    <mergeCell ref="C83:D83"/>
    <mergeCell ref="B85:B86"/>
    <mergeCell ref="C85:C86"/>
    <mergeCell ref="D85:D86"/>
    <mergeCell ref="E85:E86"/>
    <mergeCell ref="F85:F86"/>
    <mergeCell ref="G85:H85"/>
    <mergeCell ref="I60:J60"/>
    <mergeCell ref="K60:L60"/>
    <mergeCell ref="B66:F66"/>
    <mergeCell ref="C69:D69"/>
    <mergeCell ref="B71:B72"/>
    <mergeCell ref="C71:C72"/>
    <mergeCell ref="D71:D72"/>
    <mergeCell ref="E71:E72"/>
    <mergeCell ref="F71:F72"/>
    <mergeCell ref="G71:H71"/>
    <mergeCell ref="I52:J52"/>
    <mergeCell ref="K52:L52"/>
    <mergeCell ref="B55:F55"/>
    <mergeCell ref="C58:D58"/>
    <mergeCell ref="B60:B61"/>
    <mergeCell ref="C60:C61"/>
    <mergeCell ref="D60:D61"/>
    <mergeCell ref="E60:E61"/>
    <mergeCell ref="F60:F61"/>
    <mergeCell ref="G60:H60"/>
    <mergeCell ref="B52:B53"/>
    <mergeCell ref="C52:C53"/>
    <mergeCell ref="D52:D53"/>
    <mergeCell ref="E52:E53"/>
    <mergeCell ref="F52:F53"/>
    <mergeCell ref="G52:H52"/>
    <mergeCell ref="C41:D41"/>
    <mergeCell ref="B43:B44"/>
    <mergeCell ref="C43:C44"/>
    <mergeCell ref="D43:D44"/>
    <mergeCell ref="E43:E44"/>
    <mergeCell ref="F43:F44"/>
    <mergeCell ref="D31:D32"/>
    <mergeCell ref="E31:E32"/>
    <mergeCell ref="F31:F32"/>
    <mergeCell ref="G31:H31"/>
    <mergeCell ref="I31:J31"/>
    <mergeCell ref="B38:F38"/>
    <mergeCell ref="G36:G37"/>
    <mergeCell ref="H36:H37"/>
    <mergeCell ref="I36:I37"/>
    <mergeCell ref="C31:C32"/>
    <mergeCell ref="G5:H5"/>
    <mergeCell ref="I5:J5"/>
    <mergeCell ref="K5:L5"/>
    <mergeCell ref="G43:H43"/>
    <mergeCell ref="I43:J43"/>
    <mergeCell ref="K43:L43"/>
    <mergeCell ref="K31:L31"/>
    <mergeCell ref="I21:I22"/>
    <mergeCell ref="J21:J22"/>
    <mergeCell ref="K21:K22"/>
    <mergeCell ref="C3:D3"/>
    <mergeCell ref="B5:B6"/>
    <mergeCell ref="C5:C6"/>
    <mergeCell ref="D5:D6"/>
    <mergeCell ref="B47:F47"/>
    <mergeCell ref="C50:D50"/>
    <mergeCell ref="E5:E6"/>
    <mergeCell ref="F5:F6"/>
    <mergeCell ref="C29:D29"/>
    <mergeCell ref="B31:B32"/>
    <mergeCell ref="B15:B17"/>
    <mergeCell ref="D15:D17"/>
    <mergeCell ref="B18:B19"/>
    <mergeCell ref="D18:D19"/>
    <mergeCell ref="E18:E19"/>
    <mergeCell ref="F18:F19"/>
    <mergeCell ref="B21:B22"/>
    <mergeCell ref="D21:D22"/>
    <mergeCell ref="E21:E22"/>
    <mergeCell ref="F21:F22"/>
    <mergeCell ref="G21:G22"/>
    <mergeCell ref="H21:H22"/>
    <mergeCell ref="I63:I64"/>
    <mergeCell ref="J63:J64"/>
    <mergeCell ref="K63:K64"/>
    <mergeCell ref="L21:L22"/>
    <mergeCell ref="D23:D25"/>
    <mergeCell ref="B23:B25"/>
    <mergeCell ref="B36:B37"/>
    <mergeCell ref="D36:D37"/>
    <mergeCell ref="E36:E37"/>
    <mergeCell ref="F36:F37"/>
    <mergeCell ref="B87:B88"/>
    <mergeCell ref="D87:D88"/>
    <mergeCell ref="E87:E88"/>
    <mergeCell ref="F87:F88"/>
    <mergeCell ref="G87:G88"/>
    <mergeCell ref="H87:H88"/>
    <mergeCell ref="E97:E98"/>
    <mergeCell ref="F97:F98"/>
    <mergeCell ref="G97:G98"/>
    <mergeCell ref="H97:H98"/>
    <mergeCell ref="I97:I98"/>
    <mergeCell ref="L63:L64"/>
    <mergeCell ref="I87:I88"/>
    <mergeCell ref="F63:F64"/>
    <mergeCell ref="G63:G64"/>
    <mergeCell ref="H63:H64"/>
    <mergeCell ref="J97:J98"/>
    <mergeCell ref="K97:K98"/>
    <mergeCell ref="L97:L98"/>
    <mergeCell ref="B115:B116"/>
    <mergeCell ref="D115:D116"/>
    <mergeCell ref="J87:J88"/>
    <mergeCell ref="K87:K88"/>
    <mergeCell ref="L87:L88"/>
    <mergeCell ref="B97:B98"/>
    <mergeCell ref="D97:D98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  <headerFooter alignWithMargins="0">
    <oddFooter>&amp;CSayfa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H107"/>
  <sheetViews>
    <sheetView zoomScalePageLayoutView="0" workbookViewId="0" topLeftCell="A118">
      <selection activeCell="A1" sqref="A1"/>
    </sheetView>
  </sheetViews>
  <sheetFormatPr defaultColWidth="9.140625" defaultRowHeight="12.75"/>
  <cols>
    <col min="1" max="1" width="47.28125" style="95" customWidth="1"/>
    <col min="2" max="2" width="15.7109375" style="95" customWidth="1"/>
    <col min="3" max="3" width="21.8515625" style="95" customWidth="1"/>
    <col min="4" max="4" width="35.140625" style="95" customWidth="1"/>
    <col min="5" max="16384" width="9.140625" style="95" customWidth="1"/>
  </cols>
  <sheetData>
    <row r="6" spans="1:4" ht="18" customHeight="1">
      <c r="A6" s="183" t="s">
        <v>253</v>
      </c>
      <c r="B6" s="183"/>
      <c r="C6" s="183"/>
      <c r="D6" s="183"/>
    </row>
    <row r="7" spans="1:4" ht="18" customHeight="1">
      <c r="A7" s="183" t="s">
        <v>36</v>
      </c>
      <c r="B7" s="183"/>
      <c r="C7" s="183"/>
      <c r="D7" s="183"/>
    </row>
    <row r="8" spans="1:4" ht="18" customHeight="1">
      <c r="A8" s="183" t="s">
        <v>37</v>
      </c>
      <c r="B8" s="183"/>
      <c r="C8" s="183"/>
      <c r="D8" s="183"/>
    </row>
    <row r="9" spans="1:4" ht="18" customHeight="1">
      <c r="A9" s="184" t="s">
        <v>31</v>
      </c>
      <c r="B9" s="184"/>
      <c r="C9" s="184"/>
      <c r="D9" s="184"/>
    </row>
    <row r="10" spans="1:4" ht="18.75">
      <c r="A10" s="96" t="s">
        <v>32</v>
      </c>
      <c r="D10" s="119" t="s">
        <v>50</v>
      </c>
    </row>
    <row r="11" spans="1:4" s="100" customFormat="1" ht="18" customHeight="1">
      <c r="A11" s="98" t="s">
        <v>38</v>
      </c>
      <c r="B11" s="99" t="s">
        <v>27</v>
      </c>
      <c r="C11" s="99" t="s">
        <v>28</v>
      </c>
      <c r="D11" s="99" t="s">
        <v>254</v>
      </c>
    </row>
    <row r="12" spans="1:4" s="100" customFormat="1" ht="18" customHeight="1">
      <c r="A12" s="101" t="s">
        <v>91</v>
      </c>
      <c r="B12" s="102">
        <v>5</v>
      </c>
      <c r="C12" s="103">
        <v>1714317</v>
      </c>
      <c r="D12" s="103">
        <v>53290</v>
      </c>
    </row>
    <row r="13" spans="1:4" s="100" customFormat="1" ht="18" customHeight="1">
      <c r="A13" s="101" t="s">
        <v>59</v>
      </c>
      <c r="B13" s="102">
        <v>1</v>
      </c>
      <c r="C13" s="103">
        <v>170000</v>
      </c>
      <c r="D13" s="103">
        <v>7000</v>
      </c>
    </row>
    <row r="14" spans="1:4" s="100" customFormat="1" ht="18" customHeight="1">
      <c r="A14" s="101" t="s">
        <v>39</v>
      </c>
      <c r="B14" s="102">
        <v>9</v>
      </c>
      <c r="C14" s="103">
        <v>4915000</v>
      </c>
      <c r="D14" s="103">
        <v>125776</v>
      </c>
    </row>
    <row r="15" spans="1:4" s="100" customFormat="1" ht="18" customHeight="1">
      <c r="A15" s="101" t="s">
        <v>73</v>
      </c>
      <c r="B15" s="102">
        <v>1</v>
      </c>
      <c r="C15" s="103">
        <v>70000</v>
      </c>
      <c r="D15" s="103">
        <v>10</v>
      </c>
    </row>
    <row r="16" spans="1:4" s="100" customFormat="1" ht="18" customHeight="1">
      <c r="A16" s="101" t="s">
        <v>40</v>
      </c>
      <c r="B16" s="102">
        <v>12</v>
      </c>
      <c r="C16" s="103">
        <v>213339</v>
      </c>
      <c r="D16" s="103">
        <v>36000</v>
      </c>
    </row>
    <row r="17" spans="1:4" s="100" customFormat="1" ht="18" customHeight="1">
      <c r="A17" s="101" t="s">
        <v>371</v>
      </c>
      <c r="B17" s="102">
        <v>4</v>
      </c>
      <c r="C17" s="103">
        <v>68874</v>
      </c>
      <c r="D17" s="103">
        <v>10502</v>
      </c>
    </row>
    <row r="18" spans="1:4" s="100" customFormat="1" ht="18" customHeight="1">
      <c r="A18" s="101" t="s">
        <v>41</v>
      </c>
      <c r="B18" s="102">
        <v>5</v>
      </c>
      <c r="C18" s="103">
        <v>394271</v>
      </c>
      <c r="D18" s="103">
        <v>54365</v>
      </c>
    </row>
    <row r="19" spans="1:4" s="100" customFormat="1" ht="18" customHeight="1">
      <c r="A19" s="101" t="s">
        <v>42</v>
      </c>
      <c r="B19" s="102">
        <v>5</v>
      </c>
      <c r="C19" s="103">
        <v>910668</v>
      </c>
      <c r="D19" s="103">
        <v>12457</v>
      </c>
    </row>
    <row r="20" spans="1:4" s="100" customFormat="1" ht="18" customHeight="1">
      <c r="A20" s="104" t="s">
        <v>11</v>
      </c>
      <c r="B20" s="105">
        <f>SUM(B12:B19)</f>
        <v>42</v>
      </c>
      <c r="C20" s="106">
        <f>SUM(C12:C19)</f>
        <v>8456469</v>
      </c>
      <c r="D20" s="106">
        <f>SUM(D12:D19)</f>
        <v>299400</v>
      </c>
    </row>
    <row r="21" spans="1:4" s="100" customFormat="1" ht="15.75">
      <c r="A21" s="107"/>
      <c r="B21" s="108"/>
      <c r="C21" s="109"/>
      <c r="D21" s="109"/>
    </row>
    <row r="22" ht="12.75">
      <c r="A22" s="95" t="s">
        <v>252</v>
      </c>
    </row>
    <row r="34" spans="1:4" s="118" customFormat="1" ht="18" customHeight="1">
      <c r="A34" s="183" t="s">
        <v>253</v>
      </c>
      <c r="B34" s="183"/>
      <c r="C34" s="183"/>
      <c r="D34" s="183"/>
    </row>
    <row r="35" spans="1:4" s="118" customFormat="1" ht="18" customHeight="1">
      <c r="A35" s="183" t="s">
        <v>30</v>
      </c>
      <c r="B35" s="183"/>
      <c r="C35" s="183"/>
      <c r="D35" s="183"/>
    </row>
    <row r="36" spans="1:4" s="118" customFormat="1" ht="18" customHeight="1">
      <c r="A36" s="183" t="s">
        <v>116</v>
      </c>
      <c r="B36" s="183"/>
      <c r="C36" s="183"/>
      <c r="D36" s="183"/>
    </row>
    <row r="37" spans="1:4" s="118" customFormat="1" ht="18" customHeight="1">
      <c r="A37" s="184" t="s">
        <v>31</v>
      </c>
      <c r="B37" s="184"/>
      <c r="C37" s="184"/>
      <c r="D37" s="184"/>
    </row>
    <row r="38" spans="1:4" s="118" customFormat="1" ht="15.75">
      <c r="A38" s="110" t="s">
        <v>32</v>
      </c>
      <c r="D38" s="119" t="s">
        <v>50</v>
      </c>
    </row>
    <row r="39" spans="1:4" s="120" customFormat="1" ht="18" customHeight="1">
      <c r="A39" s="98" t="s">
        <v>33</v>
      </c>
      <c r="B39" s="99" t="s">
        <v>27</v>
      </c>
      <c r="C39" s="99" t="s">
        <v>28</v>
      </c>
      <c r="D39" s="99" t="s">
        <v>254</v>
      </c>
    </row>
    <row r="40" spans="1:4" s="118" customFormat="1" ht="18" customHeight="1">
      <c r="A40" s="115" t="s">
        <v>34</v>
      </c>
      <c r="B40" s="102">
        <v>7</v>
      </c>
      <c r="C40" s="103">
        <v>2599278</v>
      </c>
      <c r="D40" s="103">
        <v>61790</v>
      </c>
    </row>
    <row r="41" spans="1:4" s="118" customFormat="1" ht="18" customHeight="1">
      <c r="A41" s="115" t="s">
        <v>243</v>
      </c>
      <c r="B41" s="102">
        <v>1</v>
      </c>
      <c r="C41" s="103">
        <v>170000</v>
      </c>
      <c r="D41" s="103">
        <v>7000</v>
      </c>
    </row>
    <row r="42" spans="1:4" s="118" customFormat="1" ht="18" customHeight="1">
      <c r="A42" s="115" t="s">
        <v>372</v>
      </c>
      <c r="B42" s="102">
        <v>2</v>
      </c>
      <c r="C42" s="103">
        <v>113010</v>
      </c>
      <c r="D42" s="103">
        <v>5810</v>
      </c>
    </row>
    <row r="43" spans="1:4" s="118" customFormat="1" ht="18" customHeight="1">
      <c r="A43" s="115" t="s">
        <v>153</v>
      </c>
      <c r="B43" s="102">
        <v>4</v>
      </c>
      <c r="C43" s="103">
        <v>14269</v>
      </c>
      <c r="D43" s="103">
        <v>2750</v>
      </c>
    </row>
    <row r="44" spans="1:4" s="118" customFormat="1" ht="18" customHeight="1">
      <c r="A44" s="115" t="s">
        <v>233</v>
      </c>
      <c r="B44" s="102">
        <v>5</v>
      </c>
      <c r="C44" s="103">
        <v>4863721</v>
      </c>
      <c r="D44" s="103">
        <v>119226</v>
      </c>
    </row>
    <row r="45" spans="1:4" s="118" customFormat="1" ht="18" customHeight="1">
      <c r="A45" s="115" t="s">
        <v>154</v>
      </c>
      <c r="B45" s="102">
        <v>4</v>
      </c>
      <c r="C45" s="103">
        <v>68874</v>
      </c>
      <c r="D45" s="103">
        <v>10502</v>
      </c>
    </row>
    <row r="46" spans="1:4" s="118" customFormat="1" ht="18" customHeight="1">
      <c r="A46" s="115" t="s">
        <v>35</v>
      </c>
      <c r="B46" s="102">
        <v>10</v>
      </c>
      <c r="C46" s="103">
        <v>272753</v>
      </c>
      <c r="D46" s="103">
        <v>46414</v>
      </c>
    </row>
    <row r="47" spans="1:4" s="118" customFormat="1" ht="18" customHeight="1">
      <c r="A47" s="115" t="s">
        <v>373</v>
      </c>
      <c r="B47" s="102">
        <v>4</v>
      </c>
      <c r="C47" s="103">
        <v>9000</v>
      </c>
      <c r="D47" s="103">
        <v>8000</v>
      </c>
    </row>
    <row r="48" spans="1:8" s="118" customFormat="1" ht="18" customHeight="1">
      <c r="A48" s="115" t="s">
        <v>46</v>
      </c>
      <c r="B48" s="102">
        <v>3</v>
      </c>
      <c r="C48" s="103">
        <v>321914</v>
      </c>
      <c r="D48" s="121">
        <v>36008</v>
      </c>
      <c r="E48" s="122"/>
      <c r="F48" s="123"/>
      <c r="G48" s="124"/>
      <c r="H48" s="124"/>
    </row>
    <row r="49" spans="1:8" s="118" customFormat="1" ht="18" customHeight="1">
      <c r="A49" s="115" t="s">
        <v>374</v>
      </c>
      <c r="B49" s="102">
        <v>1</v>
      </c>
      <c r="C49" s="103">
        <v>4168</v>
      </c>
      <c r="D49" s="121">
        <v>800</v>
      </c>
      <c r="E49" s="122"/>
      <c r="F49" s="123"/>
      <c r="G49" s="124"/>
      <c r="H49" s="124"/>
    </row>
    <row r="50" spans="1:8" s="118" customFormat="1" ht="18" customHeight="1">
      <c r="A50" s="115" t="s">
        <v>74</v>
      </c>
      <c r="B50" s="102">
        <v>1</v>
      </c>
      <c r="C50" s="103">
        <v>19482</v>
      </c>
      <c r="D50" s="121">
        <v>1100</v>
      </c>
      <c r="E50" s="122"/>
      <c r="F50" s="123"/>
      <c r="G50" s="124"/>
      <c r="H50" s="124"/>
    </row>
    <row r="51" spans="1:4" s="120" customFormat="1" ht="18" customHeight="1">
      <c r="A51" s="104" t="s">
        <v>11</v>
      </c>
      <c r="B51" s="105">
        <f>SUM(B40:B50)</f>
        <v>42</v>
      </c>
      <c r="C51" s="106">
        <f>SUM(C40:C50)</f>
        <v>8456469</v>
      </c>
      <c r="D51" s="106">
        <f>SUM(D40:D50)</f>
        <v>299400</v>
      </c>
    </row>
    <row r="52" spans="1:4" s="100" customFormat="1" ht="14.25">
      <c r="A52" s="111"/>
      <c r="B52" s="112"/>
      <c r="C52" s="113"/>
      <c r="D52" s="113"/>
    </row>
    <row r="53" ht="12.75">
      <c r="A53" s="95" t="s">
        <v>252</v>
      </c>
    </row>
    <row r="54" spans="1:4" ht="12.75">
      <c r="A54" s="182"/>
      <c r="B54" s="182"/>
      <c r="C54" s="182"/>
      <c r="D54" s="182"/>
    </row>
    <row r="56" spans="1:4" ht="12.75">
      <c r="A56" s="182"/>
      <c r="B56" s="182"/>
      <c r="C56" s="182"/>
      <c r="D56" s="182"/>
    </row>
    <row r="63" spans="1:4" s="100" customFormat="1" ht="15.75">
      <c r="A63" s="183" t="s">
        <v>253</v>
      </c>
      <c r="B63" s="183"/>
      <c r="C63" s="183"/>
      <c r="D63" s="183"/>
    </row>
    <row r="64" spans="1:4" s="100" customFormat="1" ht="15.75">
      <c r="A64" s="183" t="s">
        <v>22</v>
      </c>
      <c r="B64" s="183"/>
      <c r="C64" s="183"/>
      <c r="D64" s="183"/>
    </row>
    <row r="65" spans="1:4" s="100" customFormat="1" ht="15.75">
      <c r="A65" s="183" t="s">
        <v>23</v>
      </c>
      <c r="B65" s="183"/>
      <c r="C65" s="183"/>
      <c r="D65" s="183"/>
    </row>
    <row r="66" spans="1:4" s="100" customFormat="1" ht="15.75">
      <c r="A66" s="183" t="s">
        <v>24</v>
      </c>
      <c r="B66" s="183"/>
      <c r="C66" s="183"/>
      <c r="D66" s="183"/>
    </row>
    <row r="67" spans="1:4" s="100" customFormat="1" ht="15.75">
      <c r="A67" s="184" t="s">
        <v>31</v>
      </c>
      <c r="B67" s="184"/>
      <c r="C67" s="184"/>
      <c r="D67" s="184"/>
    </row>
    <row r="68" spans="1:4" ht="15.75">
      <c r="A68" s="110" t="s">
        <v>25</v>
      </c>
      <c r="D68" s="97" t="s">
        <v>50</v>
      </c>
    </row>
    <row r="69" spans="1:4" s="114" customFormat="1" ht="15.75">
      <c r="A69" s="98" t="s">
        <v>26</v>
      </c>
      <c r="B69" s="99" t="s">
        <v>27</v>
      </c>
      <c r="C69" s="99" t="s">
        <v>28</v>
      </c>
      <c r="D69" s="99" t="s">
        <v>254</v>
      </c>
    </row>
    <row r="70" spans="1:4" ht="15.75">
      <c r="A70" s="101" t="s">
        <v>248</v>
      </c>
      <c r="B70" s="102">
        <v>13</v>
      </c>
      <c r="C70" s="103">
        <v>725036</v>
      </c>
      <c r="D70" s="103">
        <v>54616</v>
      </c>
    </row>
    <row r="71" spans="1:4" ht="15.75">
      <c r="A71" s="101" t="s">
        <v>66</v>
      </c>
      <c r="B71" s="102">
        <v>4</v>
      </c>
      <c r="C71" s="103">
        <v>595143</v>
      </c>
      <c r="D71" s="103">
        <v>16802</v>
      </c>
    </row>
    <row r="72" spans="1:4" ht="15.75">
      <c r="A72" s="101" t="s">
        <v>75</v>
      </c>
      <c r="B72" s="102">
        <v>2</v>
      </c>
      <c r="C72" s="103">
        <v>85000</v>
      </c>
      <c r="D72" s="103">
        <v>4910</v>
      </c>
    </row>
    <row r="73" spans="1:4" ht="15.75">
      <c r="A73" s="101" t="s">
        <v>115</v>
      </c>
      <c r="B73" s="102">
        <v>1</v>
      </c>
      <c r="C73" s="103">
        <v>4168</v>
      </c>
      <c r="D73" s="103">
        <v>800</v>
      </c>
    </row>
    <row r="74" spans="1:4" ht="15.75">
      <c r="A74" s="101" t="s">
        <v>48</v>
      </c>
      <c r="B74" s="102">
        <v>3</v>
      </c>
      <c r="C74" s="103">
        <v>355756</v>
      </c>
      <c r="D74" s="103">
        <v>11952</v>
      </c>
    </row>
    <row r="75" spans="1:4" ht="15.75">
      <c r="A75" s="115" t="s">
        <v>76</v>
      </c>
      <c r="B75" s="102">
        <v>1</v>
      </c>
      <c r="C75" s="103">
        <v>170000</v>
      </c>
      <c r="D75" s="103">
        <v>7000</v>
      </c>
    </row>
    <row r="76" spans="1:4" ht="15.75">
      <c r="A76" s="115" t="s">
        <v>155</v>
      </c>
      <c r="B76" s="102">
        <v>1</v>
      </c>
      <c r="C76" s="103">
        <v>2950</v>
      </c>
      <c r="D76" s="103">
        <v>100</v>
      </c>
    </row>
    <row r="77" spans="1:4" ht="15.75">
      <c r="A77" s="115" t="s">
        <v>29</v>
      </c>
      <c r="B77" s="102">
        <v>4</v>
      </c>
      <c r="C77" s="103">
        <v>247877</v>
      </c>
      <c r="D77" s="103">
        <v>11600</v>
      </c>
    </row>
    <row r="78" spans="1:4" ht="15.75">
      <c r="A78" s="116" t="s">
        <v>57</v>
      </c>
      <c r="B78" s="102">
        <v>8</v>
      </c>
      <c r="C78" s="103">
        <v>1406818</v>
      </c>
      <c r="D78" s="103">
        <v>72394</v>
      </c>
    </row>
    <row r="79" spans="1:4" ht="15.75">
      <c r="A79" s="117" t="s">
        <v>49</v>
      </c>
      <c r="B79" s="102">
        <v>5</v>
      </c>
      <c r="C79" s="103">
        <v>4863721</v>
      </c>
      <c r="D79" s="103">
        <v>119226</v>
      </c>
    </row>
    <row r="80" spans="1:4" s="100" customFormat="1" ht="15.75">
      <c r="A80" s="104" t="s">
        <v>11</v>
      </c>
      <c r="B80" s="105">
        <f>SUM(B70:B79)</f>
        <v>42</v>
      </c>
      <c r="C80" s="106">
        <f>SUM(C70:C79)</f>
        <v>8456469</v>
      </c>
      <c r="D80" s="106">
        <f>SUM(D70:D79)</f>
        <v>299400</v>
      </c>
    </row>
    <row r="81" spans="1:4" s="100" customFormat="1" ht="15.75">
      <c r="A81" s="107"/>
      <c r="B81" s="108"/>
      <c r="C81" s="109"/>
      <c r="D81" s="109"/>
    </row>
    <row r="82" ht="12.75">
      <c r="A82" s="95" t="s">
        <v>252</v>
      </c>
    </row>
    <row r="83" spans="1:4" ht="12.75">
      <c r="A83" s="182"/>
      <c r="B83" s="182"/>
      <c r="C83" s="182"/>
      <c r="D83" s="182"/>
    </row>
    <row r="98" spans="1:4" s="100" customFormat="1" ht="18" customHeight="1">
      <c r="A98" s="183" t="s">
        <v>253</v>
      </c>
      <c r="B98" s="183"/>
      <c r="C98" s="183"/>
      <c r="D98" s="183"/>
    </row>
    <row r="99" spans="1:4" s="100" customFormat="1" ht="18" customHeight="1">
      <c r="A99" s="183" t="s">
        <v>22</v>
      </c>
      <c r="B99" s="183"/>
      <c r="C99" s="183"/>
      <c r="D99" s="183"/>
    </row>
    <row r="100" spans="1:4" s="100" customFormat="1" ht="18" customHeight="1">
      <c r="A100" s="183" t="s">
        <v>77</v>
      </c>
      <c r="B100" s="183"/>
      <c r="C100" s="183"/>
      <c r="D100" s="183"/>
    </row>
    <row r="101" spans="1:4" s="100" customFormat="1" ht="18" customHeight="1">
      <c r="A101" s="184" t="s">
        <v>78</v>
      </c>
      <c r="B101" s="184"/>
      <c r="C101" s="184"/>
      <c r="D101" s="184"/>
    </row>
    <row r="102" spans="1:4" ht="15.75">
      <c r="A102" s="110" t="s">
        <v>25</v>
      </c>
      <c r="D102" s="97" t="s">
        <v>50</v>
      </c>
    </row>
    <row r="103" spans="1:4" s="114" customFormat="1" ht="18" customHeight="1">
      <c r="A103" s="98"/>
      <c r="B103" s="99" t="s">
        <v>27</v>
      </c>
      <c r="C103" s="99" t="s">
        <v>28</v>
      </c>
      <c r="D103" s="99" t="s">
        <v>254</v>
      </c>
    </row>
    <row r="104" spans="1:4" ht="18" customHeight="1">
      <c r="A104" s="117" t="s">
        <v>79</v>
      </c>
      <c r="B104" s="102">
        <v>28</v>
      </c>
      <c r="C104" s="103">
        <v>13974854</v>
      </c>
      <c r="D104" s="103">
        <v>907452</v>
      </c>
    </row>
    <row r="105" spans="1:4" s="100" customFormat="1" ht="15.75">
      <c r="A105" s="107"/>
      <c r="B105" s="108"/>
      <c r="C105" s="109"/>
      <c r="D105" s="109"/>
    </row>
    <row r="106" ht="12.75">
      <c r="A106" s="95" t="s">
        <v>252</v>
      </c>
    </row>
    <row r="107" spans="1:4" ht="12.75">
      <c r="A107" s="182"/>
      <c r="B107" s="182"/>
      <c r="C107" s="182"/>
      <c r="D107" s="182"/>
    </row>
  </sheetData>
  <sheetProtection password="DEE4" sheet="1" formatCells="0" formatColumns="0" formatRows="0" insertColumns="0" insertRows="0" insertHyperlinks="0" deleteColumns="0" deleteRows="0" sort="0" autoFilter="0" pivotTables="0"/>
  <mergeCells count="21">
    <mergeCell ref="A34:D34"/>
    <mergeCell ref="A6:D6"/>
    <mergeCell ref="A7:D7"/>
    <mergeCell ref="A8:D8"/>
    <mergeCell ref="A9:D9"/>
    <mergeCell ref="A35:D35"/>
    <mergeCell ref="A36:D36"/>
    <mergeCell ref="A98:D98"/>
    <mergeCell ref="A99:D99"/>
    <mergeCell ref="A63:D63"/>
    <mergeCell ref="A64:D64"/>
    <mergeCell ref="A37:D37"/>
    <mergeCell ref="A54:D54"/>
    <mergeCell ref="A56:D56"/>
    <mergeCell ref="A107:D107"/>
    <mergeCell ref="A65:D65"/>
    <mergeCell ref="A66:D66"/>
    <mergeCell ref="A67:D67"/>
    <mergeCell ref="A83:D83"/>
    <mergeCell ref="A100:D100"/>
    <mergeCell ref="A101:D101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Hasan YILMAZ</cp:lastModifiedBy>
  <cp:lastPrinted>2019-02-20T10:44:59Z</cp:lastPrinted>
  <dcterms:created xsi:type="dcterms:W3CDTF">2004-01-21T11:22:09Z</dcterms:created>
  <dcterms:modified xsi:type="dcterms:W3CDTF">2019-02-22T05:46:26Z</dcterms:modified>
  <cp:category/>
  <cp:version/>
  <cp:contentType/>
  <cp:contentStatus/>
</cp:coreProperties>
</file>